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7-2018\"/>
    </mc:Choice>
  </mc:AlternateContent>
  <bookViews>
    <workbookView xWindow="0" yWindow="0" windowWidth="25200" windowHeight="11985"/>
  </bookViews>
  <sheets>
    <sheet name="Instructions" sheetId="4" r:id="rId1"/>
    <sheet name="Detailed Breakdown" sheetId="2" r:id="rId2"/>
    <sheet name="Summary" sheetId="3" r:id="rId3"/>
  </sheets>
  <definedNames>
    <definedName name="_xlnm.Print_Area" localSheetId="1">'Detailed Breakdown'!$B$4:$AQ$52</definedName>
    <definedName name="_xlnm.Print_Area" localSheetId="2">Summary!$B$2:$Q$32</definedName>
  </definedNames>
  <calcPr calcId="152511"/>
</workbook>
</file>

<file path=xl/calcChain.xml><?xml version="1.0" encoding="utf-8"?>
<calcChain xmlns="http://schemas.openxmlformats.org/spreadsheetml/2006/main">
  <c r="O6" i="3" l="1"/>
  <c r="I42" i="2" l="1"/>
  <c r="O32" i="3"/>
  <c r="O31" i="3"/>
  <c r="O30" i="3"/>
  <c r="O29" i="3"/>
  <c r="O28" i="3"/>
  <c r="O27" i="3"/>
  <c r="O25" i="3"/>
  <c r="O22" i="3"/>
  <c r="O21" i="3"/>
  <c r="O20" i="3"/>
  <c r="O19" i="3"/>
  <c r="O18" i="3"/>
  <c r="O17" i="3"/>
  <c r="O14" i="3"/>
  <c r="O11" i="3"/>
  <c r="O10" i="3"/>
  <c r="O9" i="3"/>
  <c r="O8" i="3"/>
  <c r="O7" i="3"/>
  <c r="I47" i="2"/>
  <c r="H46" i="2"/>
  <c r="I43" i="2"/>
  <c r="I41" i="2"/>
  <c r="H43" i="2"/>
  <c r="J41" i="2"/>
  <c r="H40" i="2"/>
  <c r="H39" i="2"/>
  <c r="I38" i="2"/>
  <c r="H37" i="2"/>
  <c r="H36" i="2"/>
  <c r="H35" i="2"/>
  <c r="I34" i="2"/>
  <c r="H33" i="2"/>
  <c r="H31" i="2"/>
  <c r="P41" i="2"/>
  <c r="P40" i="2"/>
  <c r="AQ37" i="2"/>
  <c r="AH41" i="2"/>
  <c r="AH40" i="2"/>
  <c r="AQ49" i="2"/>
  <c r="AP49" i="2"/>
  <c r="AQ48" i="2"/>
  <c r="AP48" i="2"/>
  <c r="AQ47" i="2"/>
  <c r="AP47" i="2"/>
  <c r="AQ46" i="2"/>
  <c r="AP46" i="2"/>
  <c r="AQ45" i="2"/>
  <c r="AQ44" i="2"/>
  <c r="AP44" i="2"/>
  <c r="AP43" i="2"/>
  <c r="AO42" i="2"/>
  <c r="AP42" i="2"/>
  <c r="AQ41" i="2"/>
  <c r="AP41" i="2"/>
  <c r="AQ40" i="2"/>
  <c r="AP40" i="2"/>
  <c r="AQ39" i="2"/>
  <c r="AQ38" i="2"/>
  <c r="AP38" i="2"/>
  <c r="AP37" i="2"/>
  <c r="AO36" i="2"/>
  <c r="AP36" i="2"/>
  <c r="AQ35" i="2"/>
  <c r="AO34" i="2"/>
  <c r="AP34" i="2"/>
  <c r="AQ32" i="2"/>
  <c r="AP32" i="2"/>
  <c r="AQ31" i="2"/>
  <c r="AN41" i="2"/>
  <c r="AN40" i="2"/>
  <c r="AO37" i="2"/>
  <c r="R41" i="2"/>
  <c r="R40" i="2"/>
  <c r="K47" i="2"/>
  <c r="L41" i="2"/>
  <c r="L40" i="2"/>
  <c r="AI46" i="2"/>
  <c r="AI44" i="2"/>
  <c r="AJ41" i="2"/>
  <c r="AI32" i="2"/>
  <c r="AK49" i="2"/>
  <c r="AL49" i="2"/>
  <c r="AM48" i="2"/>
  <c r="AL48" i="2"/>
  <c r="AK47" i="2"/>
  <c r="AL47" i="2"/>
  <c r="AM46" i="2"/>
  <c r="AL46" i="2"/>
  <c r="AL45" i="2"/>
  <c r="AM44" i="2"/>
  <c r="AK43" i="2"/>
  <c r="AL43" i="2"/>
  <c r="AM42" i="2"/>
  <c r="AL42" i="2"/>
  <c r="AK41" i="2"/>
  <c r="AL41" i="2"/>
  <c r="AM40" i="2"/>
  <c r="AL40" i="2"/>
  <c r="AK39" i="2"/>
  <c r="AL39" i="2"/>
  <c r="AM38" i="2"/>
  <c r="AL38" i="2"/>
  <c r="AK37" i="2"/>
  <c r="AL37" i="2"/>
  <c r="AL36" i="2"/>
  <c r="AK35" i="2"/>
  <c r="AL35" i="2"/>
  <c r="AM34" i="2"/>
  <c r="AL34" i="2"/>
  <c r="AK33" i="2"/>
  <c r="AL33" i="2"/>
  <c r="AL32" i="2"/>
  <c r="AK31" i="2"/>
  <c r="AL31" i="2"/>
  <c r="V41" i="2"/>
  <c r="V40" i="2"/>
  <c r="AD41" i="2"/>
  <c r="AD40" i="2"/>
  <c r="U49" i="2"/>
  <c r="T49" i="2"/>
  <c r="T48" i="2"/>
  <c r="U47" i="2"/>
  <c r="T47" i="2"/>
  <c r="U46" i="2"/>
  <c r="T46" i="2"/>
  <c r="U45" i="2"/>
  <c r="T45" i="2"/>
  <c r="T44" i="2"/>
  <c r="U43" i="2"/>
  <c r="T42" i="2"/>
  <c r="T41" i="2"/>
  <c r="T40" i="2"/>
  <c r="U39" i="2"/>
  <c r="T39" i="2"/>
  <c r="T38" i="2"/>
  <c r="U37" i="2"/>
  <c r="T37" i="2"/>
  <c r="S36" i="2"/>
  <c r="T36" i="2"/>
  <c r="S35" i="2"/>
  <c r="T35" i="2"/>
  <c r="T34" i="2"/>
  <c r="T33" i="2"/>
  <c r="S32" i="2"/>
  <c r="T32" i="2"/>
  <c r="U31" i="2"/>
  <c r="T31" i="2"/>
  <c r="AC49" i="2"/>
  <c r="AC48" i="2"/>
  <c r="AB48" i="2"/>
  <c r="AC47" i="2"/>
  <c r="AB47" i="2"/>
  <c r="AC46" i="2"/>
  <c r="AB46" i="2"/>
  <c r="AC45" i="2"/>
  <c r="AB45" i="2"/>
  <c r="AC44" i="2"/>
  <c r="AB44" i="2"/>
  <c r="AC43" i="2"/>
  <c r="AB43" i="2"/>
  <c r="AC42" i="2"/>
  <c r="AB42" i="2"/>
  <c r="AC41" i="2"/>
  <c r="AB41" i="2"/>
  <c r="AC40" i="2"/>
  <c r="AB40" i="2"/>
  <c r="AC39" i="2"/>
  <c r="AB39" i="2"/>
  <c r="AC38" i="2"/>
  <c r="AB38" i="2"/>
  <c r="AC37" i="2"/>
  <c r="AB37" i="2"/>
  <c r="AC36" i="2"/>
  <c r="AB36" i="2"/>
  <c r="AC35" i="2"/>
  <c r="AB35" i="2"/>
  <c r="AC34" i="2"/>
  <c r="AB34" i="2"/>
  <c r="AC33" i="2"/>
  <c r="AB33" i="2"/>
  <c r="AB32" i="2"/>
  <c r="AC31" i="2"/>
  <c r="AB31" i="2"/>
  <c r="AG48" i="2"/>
  <c r="AE46" i="2"/>
  <c r="AE44" i="2"/>
  <c r="AG42" i="2"/>
  <c r="AF41" i="2"/>
  <c r="AG40" i="2"/>
  <c r="AF40" i="2"/>
  <c r="AE38" i="2"/>
  <c r="AG36" i="2"/>
  <c r="AG34" i="2"/>
  <c r="AE32" i="2"/>
  <c r="W45" i="2"/>
  <c r="X41" i="2"/>
  <c r="X40" i="2"/>
  <c r="M48" i="2"/>
  <c r="N41" i="2"/>
  <c r="N40" i="2"/>
  <c r="Y49" i="2"/>
  <c r="Z49" i="2"/>
  <c r="Z48" i="2"/>
  <c r="Y47" i="2"/>
  <c r="Z47" i="2"/>
  <c r="Z46" i="2"/>
  <c r="Y45" i="2"/>
  <c r="Z45" i="2"/>
  <c r="AA44" i="2"/>
  <c r="Z44" i="2"/>
  <c r="Z42" i="2"/>
  <c r="Y41" i="2"/>
  <c r="Z41" i="2"/>
  <c r="Z40" i="2"/>
  <c r="Y39" i="2"/>
  <c r="Z39" i="2"/>
  <c r="Z38" i="2"/>
  <c r="Y37" i="2"/>
  <c r="Z37" i="2"/>
  <c r="Z36" i="2"/>
  <c r="Y35" i="2"/>
  <c r="Z35" i="2"/>
  <c r="Z34" i="2"/>
  <c r="Y33" i="2"/>
  <c r="Z32" i="2"/>
  <c r="Y31" i="2"/>
  <c r="Z31" i="2"/>
  <c r="AQ33" i="2"/>
  <c r="AQ43" i="2"/>
  <c r="S43" i="2"/>
  <c r="T43" i="2"/>
  <c r="Y43" i="2"/>
  <c r="Z43" i="2"/>
  <c r="AG46" i="2"/>
  <c r="I45" i="2"/>
  <c r="I48" i="2"/>
  <c r="I49" i="2"/>
  <c r="AM36" i="2"/>
  <c r="AJ40" i="2"/>
  <c r="W39" i="2"/>
  <c r="H47" i="2"/>
  <c r="I44" i="2"/>
  <c r="O24" i="3"/>
  <c r="AH28" i="2"/>
  <c r="V28" i="2"/>
  <c r="I39" i="2"/>
  <c r="I37" i="2"/>
  <c r="I35" i="2"/>
  <c r="I33" i="2"/>
  <c r="I31" i="2"/>
  <c r="F51" i="2"/>
  <c r="D51" i="2"/>
  <c r="AM32" i="2"/>
  <c r="AP28" i="2"/>
  <c r="AN28" i="2"/>
  <c r="AL28" i="2"/>
  <c r="AJ28" i="2"/>
  <c r="AF28" i="2"/>
  <c r="AD28" i="2"/>
  <c r="AB28" i="2"/>
  <c r="Z28" i="2"/>
  <c r="X28" i="2"/>
  <c r="R28" i="2"/>
  <c r="P28" i="2"/>
  <c r="N28" i="2"/>
  <c r="AJ44" i="2" l="1"/>
  <c r="AK45" i="2"/>
  <c r="AI42" i="2"/>
  <c r="AE48" i="2"/>
  <c r="AG39" i="2"/>
  <c r="AG43" i="2"/>
  <c r="AA48" i="2"/>
  <c r="AF34" i="2"/>
  <c r="AD31" i="2"/>
  <c r="AD43" i="2"/>
  <c r="Q47" i="2"/>
  <c r="O39" i="2"/>
  <c r="O43" i="2"/>
  <c r="O45" i="2"/>
  <c r="O49" i="2"/>
  <c r="O36" i="2"/>
  <c r="O46" i="2"/>
  <c r="L32" i="2"/>
  <c r="L34" i="2"/>
  <c r="L36" i="2"/>
  <c r="L38" i="2"/>
  <c r="L42" i="2"/>
  <c r="L44" i="2"/>
  <c r="L46" i="2"/>
  <c r="L48" i="2"/>
  <c r="N32" i="2"/>
  <c r="N34" i="2"/>
  <c r="N38" i="2"/>
  <c r="N44" i="2"/>
  <c r="N46" i="2"/>
  <c r="N48" i="2"/>
  <c r="K38" i="2"/>
  <c r="J33" i="2"/>
  <c r="J37" i="2"/>
  <c r="K40" i="2"/>
  <c r="AB49" i="2"/>
  <c r="AB51" i="2" s="1"/>
  <c r="AN32" i="2"/>
  <c r="AN34" i="2"/>
  <c r="AN36" i="2"/>
  <c r="AN42" i="2"/>
  <c r="AN44" i="2"/>
  <c r="AN46" i="2"/>
  <c r="AO40" i="2"/>
  <c r="AQ36" i="2"/>
  <c r="AQ42" i="2"/>
  <c r="AO32" i="2"/>
  <c r="AO48" i="2"/>
  <c r="AO46" i="2"/>
  <c r="AO38" i="2"/>
  <c r="AQ34" i="2"/>
  <c r="AO45" i="2"/>
  <c r="AO31" i="2"/>
  <c r="AO33" i="2"/>
  <c r="AO39" i="2"/>
  <c r="AO41" i="2"/>
  <c r="AO43" i="2"/>
  <c r="AO44" i="2"/>
  <c r="AN31" i="2"/>
  <c r="AN33" i="2"/>
  <c r="AN35" i="2"/>
  <c r="AN39" i="2"/>
  <c r="AN45" i="2"/>
  <c r="AN49" i="2"/>
  <c r="AK42" i="2"/>
  <c r="AJ33" i="2"/>
  <c r="AM31" i="2"/>
  <c r="AM39" i="2"/>
  <c r="AK46" i="2"/>
  <c r="AI35" i="2"/>
  <c r="AF33" i="2"/>
  <c r="AF35" i="2"/>
  <c r="AF37" i="2"/>
  <c r="AF45" i="2"/>
  <c r="AF47" i="2"/>
  <c r="AF49" i="2"/>
  <c r="AH31" i="2"/>
  <c r="AH33" i="2"/>
  <c r="AH35" i="2"/>
  <c r="AH37" i="2"/>
  <c r="AH39" i="2"/>
  <c r="AH43" i="2"/>
  <c r="AH45" i="2"/>
  <c r="AH47" i="2"/>
  <c r="AH49" i="2"/>
  <c r="AF39" i="2"/>
  <c r="AI43" i="2"/>
  <c r="AI39" i="2"/>
  <c r="AP45" i="2"/>
  <c r="AK34" i="2"/>
  <c r="AK36" i="2"/>
  <c r="AK38" i="2"/>
  <c r="AJ39" i="2"/>
  <c r="AJ49" i="2"/>
  <c r="AJ48" i="2"/>
  <c r="AN47" i="2"/>
  <c r="AP35" i="2"/>
  <c r="AP33" i="2"/>
  <c r="AK40" i="2"/>
  <c r="AK44" i="2"/>
  <c r="AK48" i="2"/>
  <c r="AM35" i="2"/>
  <c r="AM37" i="2"/>
  <c r="AM45" i="2"/>
  <c r="AM47" i="2"/>
  <c r="AM49" i="2"/>
  <c r="AI31" i="2"/>
  <c r="AI33" i="2"/>
  <c r="AI37" i="2"/>
  <c r="AI41" i="2"/>
  <c r="AI45" i="2"/>
  <c r="AI47" i="2"/>
  <c r="AI49" i="2"/>
  <c r="AJ37" i="2"/>
  <c r="AJ45" i="2"/>
  <c r="AN43" i="2"/>
  <c r="AP31" i="2"/>
  <c r="AP39" i="2"/>
  <c r="AJ35" i="2"/>
  <c r="AI38" i="2"/>
  <c r="AI34" i="2"/>
  <c r="AM41" i="2"/>
  <c r="AM33" i="2"/>
  <c r="AO49" i="2"/>
  <c r="AI48" i="2"/>
  <c r="AO47" i="2"/>
  <c r="AM43" i="2"/>
  <c r="AJ31" i="2"/>
  <c r="AJ43" i="2"/>
  <c r="AJ47" i="2"/>
  <c r="AK32" i="2"/>
  <c r="AI40" i="2"/>
  <c r="AI36" i="2"/>
  <c r="AO35" i="2"/>
  <c r="AG31" i="2"/>
  <c r="AG33" i="2"/>
  <c r="AG35" i="2"/>
  <c r="AG37" i="2"/>
  <c r="AG41" i="2"/>
  <c r="AG45" i="2"/>
  <c r="AG47" i="2"/>
  <c r="AG49" i="2"/>
  <c r="AJ32" i="2"/>
  <c r="AJ46" i="2"/>
  <c r="AL44" i="2"/>
  <c r="AL51" i="2" s="1"/>
  <c r="AJ42" i="2"/>
  <c r="AJ38" i="2"/>
  <c r="AJ36" i="2"/>
  <c r="AJ34" i="2"/>
  <c r="AH32" i="2"/>
  <c r="AH34" i="2"/>
  <c r="AH36" i="2"/>
  <c r="AH38" i="2"/>
  <c r="AH42" i="2"/>
  <c r="AH44" i="2"/>
  <c r="AH46" i="2"/>
  <c r="AH48" i="2"/>
  <c r="AF44" i="2"/>
  <c r="AF32" i="2"/>
  <c r="AF36" i="2"/>
  <c r="AF38" i="2"/>
  <c r="AF42" i="2"/>
  <c r="AF46" i="2"/>
  <c r="AF48" i="2"/>
  <c r="AE34" i="2"/>
  <c r="AG32" i="2"/>
  <c r="AE36" i="2"/>
  <c r="AD32" i="2"/>
  <c r="AD34" i="2"/>
  <c r="AD36" i="2"/>
  <c r="AD38" i="2"/>
  <c r="AD42" i="2"/>
  <c r="AD44" i="2"/>
  <c r="AD46" i="2"/>
  <c r="AD48" i="2"/>
  <c r="AE31" i="2"/>
  <c r="AE33" i="2"/>
  <c r="AE35" i="2"/>
  <c r="AE37" i="2"/>
  <c r="AE39" i="2"/>
  <c r="AE41" i="2"/>
  <c r="AE43" i="2"/>
  <c r="AE45" i="2"/>
  <c r="AE47" i="2"/>
  <c r="AE49" i="2"/>
  <c r="AE42" i="2"/>
  <c r="AD39" i="2"/>
  <c r="AD45" i="2"/>
  <c r="AG44" i="2"/>
  <c r="Z33" i="2"/>
  <c r="Z51" i="2" s="1"/>
  <c r="AE40" i="2"/>
  <c r="AD35" i="2"/>
  <c r="AG38" i="2"/>
  <c r="AD47" i="2"/>
  <c r="AF43" i="2"/>
  <c r="AF31" i="2"/>
  <c r="AD37" i="2"/>
  <c r="AD49" i="2"/>
  <c r="AA31" i="2"/>
  <c r="AA43" i="2"/>
  <c r="AA47" i="2"/>
  <c r="AD33" i="2"/>
  <c r="AA49" i="2"/>
  <c r="AA45" i="2"/>
  <c r="AA32" i="2"/>
  <c r="AA46" i="2"/>
  <c r="AC32" i="2"/>
  <c r="AA42" i="2"/>
  <c r="AA40" i="2"/>
  <c r="AA38" i="2"/>
  <c r="AA36" i="2"/>
  <c r="AA34" i="2"/>
  <c r="AA41" i="2"/>
  <c r="AA39" i="2"/>
  <c r="AA37" i="2"/>
  <c r="AA35" i="2"/>
  <c r="AA33" i="2"/>
  <c r="X32" i="2"/>
  <c r="X34" i="2"/>
  <c r="X36" i="2"/>
  <c r="X38" i="2"/>
  <c r="X42" i="2"/>
  <c r="X44" i="2"/>
  <c r="X46" i="2"/>
  <c r="X48" i="2"/>
  <c r="Y32" i="2"/>
  <c r="Y34" i="2"/>
  <c r="Y36" i="2"/>
  <c r="Y38" i="2"/>
  <c r="Y40" i="2"/>
  <c r="Y42" i="2"/>
  <c r="Y44" i="2"/>
  <c r="Y46" i="2"/>
  <c r="Y48" i="2"/>
  <c r="X31" i="2"/>
  <c r="X33" i="2"/>
  <c r="X35" i="2"/>
  <c r="X37" i="2"/>
  <c r="X39" i="2"/>
  <c r="X43" i="2"/>
  <c r="X45" i="2"/>
  <c r="X47" i="2"/>
  <c r="X49" i="2"/>
  <c r="V45" i="2"/>
  <c r="V48" i="2"/>
  <c r="V31" i="2"/>
  <c r="V33" i="2"/>
  <c r="V35" i="2"/>
  <c r="V37" i="2"/>
  <c r="V39" i="2"/>
  <c r="V43" i="2"/>
  <c r="V49" i="2"/>
  <c r="W34" i="2"/>
  <c r="W38" i="2"/>
  <c r="W40" i="2"/>
  <c r="W42" i="2"/>
  <c r="W44" i="2"/>
  <c r="W48" i="2"/>
  <c r="V34" i="2"/>
  <c r="V36" i="2"/>
  <c r="V38" i="2"/>
  <c r="V42" i="2"/>
  <c r="W33" i="2"/>
  <c r="W35" i="2"/>
  <c r="W41" i="2"/>
  <c r="U40" i="2"/>
  <c r="W37" i="2"/>
  <c r="U35" i="2"/>
  <c r="W31" i="2"/>
  <c r="W43" i="2"/>
  <c r="W47" i="2"/>
  <c r="W49" i="2"/>
  <c r="U33" i="2"/>
  <c r="U41" i="2"/>
  <c r="W32" i="2"/>
  <c r="U34" i="2"/>
  <c r="U48" i="2"/>
  <c r="S46" i="2"/>
  <c r="U44" i="2"/>
  <c r="U36" i="2"/>
  <c r="V47" i="2"/>
  <c r="V32" i="2"/>
  <c r="V44" i="2"/>
  <c r="V46" i="2"/>
  <c r="U38" i="2"/>
  <c r="U42" i="2"/>
  <c r="W36" i="2"/>
  <c r="W46" i="2"/>
  <c r="T51" i="2"/>
  <c r="R33" i="2"/>
  <c r="R45" i="2"/>
  <c r="R49" i="2"/>
  <c r="S34" i="2"/>
  <c r="S38" i="2"/>
  <c r="S40" i="2"/>
  <c r="S44" i="2"/>
  <c r="S48" i="2"/>
  <c r="U32" i="2"/>
  <c r="R32" i="2"/>
  <c r="R34" i="2"/>
  <c r="R36" i="2"/>
  <c r="R38" i="2"/>
  <c r="R42" i="2"/>
  <c r="R44" i="2"/>
  <c r="R46" i="2"/>
  <c r="R48" i="2"/>
  <c r="R31" i="2"/>
  <c r="R35" i="2"/>
  <c r="R37" i="2"/>
  <c r="R39" i="2"/>
  <c r="R43" i="2"/>
  <c r="R47" i="2"/>
  <c r="S42" i="2"/>
  <c r="S31" i="2"/>
  <c r="S33" i="2"/>
  <c r="S37" i="2"/>
  <c r="S39" i="2"/>
  <c r="S41" i="2"/>
  <c r="S45" i="2"/>
  <c r="S49" i="2"/>
  <c r="S47" i="2"/>
  <c r="Q33" i="2"/>
  <c r="Q37" i="2"/>
  <c r="P36" i="2"/>
  <c r="P42" i="2"/>
  <c r="Q31" i="2"/>
  <c r="Q35" i="2"/>
  <c r="Q41" i="2"/>
  <c r="P31" i="2"/>
  <c r="P33" i="2"/>
  <c r="P35" i="2"/>
  <c r="P37" i="2"/>
  <c r="P39" i="2"/>
  <c r="P43" i="2"/>
  <c r="P45" i="2"/>
  <c r="P47" i="2"/>
  <c r="P49" i="2"/>
  <c r="Q32" i="2"/>
  <c r="Q34" i="2"/>
  <c r="Q38" i="2"/>
  <c r="Q40" i="2"/>
  <c r="Q42" i="2"/>
  <c r="Q44" i="2"/>
  <c r="Q48" i="2"/>
  <c r="O32" i="2"/>
  <c r="O34" i="2"/>
  <c r="O38" i="2"/>
  <c r="O40" i="2"/>
  <c r="O42" i="2"/>
  <c r="O44" i="2"/>
  <c r="Q36" i="2"/>
  <c r="Q46" i="2"/>
  <c r="Q49" i="2"/>
  <c r="Q45" i="2"/>
  <c r="P44" i="2"/>
  <c r="P32" i="2"/>
  <c r="N36" i="2"/>
  <c r="Q39" i="2"/>
  <c r="P48" i="2"/>
  <c r="Q43" i="2"/>
  <c r="N31" i="2"/>
  <c r="N33" i="2"/>
  <c r="N35" i="2"/>
  <c r="N37" i="2"/>
  <c r="N39" i="2"/>
  <c r="N43" i="2"/>
  <c r="N45" i="2"/>
  <c r="N47" i="2"/>
  <c r="N49" i="2"/>
  <c r="N42" i="2"/>
  <c r="P38" i="2"/>
  <c r="P34" i="2"/>
  <c r="P46" i="2"/>
  <c r="O31" i="2"/>
  <c r="O33" i="2"/>
  <c r="O35" i="2"/>
  <c r="O37" i="2"/>
  <c r="O41" i="2"/>
  <c r="O47" i="2"/>
  <c r="M31" i="2"/>
  <c r="M33" i="2"/>
  <c r="M35" i="2"/>
  <c r="M37" i="2"/>
  <c r="M39" i="2"/>
  <c r="M41" i="2"/>
  <c r="M43" i="2"/>
  <c r="M45" i="2"/>
  <c r="M49" i="2"/>
  <c r="M32" i="2"/>
  <c r="L47" i="2"/>
  <c r="O48" i="2"/>
  <c r="M44" i="2"/>
  <c r="L31" i="2"/>
  <c r="L35" i="2"/>
  <c r="L39" i="2"/>
  <c r="L43" i="2"/>
  <c r="L45" i="2"/>
  <c r="L49" i="2"/>
  <c r="M34" i="2"/>
  <c r="M36" i="2"/>
  <c r="M38" i="2"/>
  <c r="M42" i="2"/>
  <c r="M46" i="2"/>
  <c r="L33" i="2"/>
  <c r="K49" i="2"/>
  <c r="K31" i="2"/>
  <c r="J36" i="2"/>
  <c r="L37" i="2"/>
  <c r="J43" i="2"/>
  <c r="J46" i="2"/>
  <c r="K41" i="2"/>
  <c r="K33" i="2"/>
  <c r="K35" i="2"/>
  <c r="K43" i="2"/>
  <c r="J44" i="2"/>
  <c r="K46" i="2"/>
  <c r="K48" i="2"/>
  <c r="K39" i="2"/>
  <c r="K34" i="2"/>
  <c r="M40" i="2"/>
  <c r="K45" i="2"/>
  <c r="M47" i="2"/>
  <c r="J31" i="2"/>
  <c r="J35" i="2"/>
  <c r="J39" i="2"/>
  <c r="J48" i="2"/>
  <c r="K32" i="2"/>
  <c r="K36" i="2"/>
  <c r="K37" i="2"/>
  <c r="J32" i="2"/>
  <c r="J34" i="2"/>
  <c r="J38" i="2"/>
  <c r="K42" i="2"/>
  <c r="J45" i="2"/>
  <c r="J47" i="2"/>
  <c r="J49" i="2"/>
  <c r="J42" i="2"/>
  <c r="H42" i="2"/>
  <c r="H34" i="2"/>
  <c r="H48" i="2"/>
  <c r="J40" i="2"/>
  <c r="H32" i="2"/>
  <c r="H38" i="2"/>
  <c r="H44" i="2"/>
  <c r="I32" i="2"/>
  <c r="I36" i="2"/>
  <c r="I40" i="2"/>
  <c r="H49" i="2"/>
  <c r="H45" i="2"/>
  <c r="H41" i="2"/>
  <c r="I46" i="2"/>
  <c r="K44" i="2"/>
  <c r="AN51" i="2" l="1"/>
  <c r="H51" i="2"/>
  <c r="AP51" i="2"/>
  <c r="AJ51" i="2"/>
  <c r="AH51" i="2"/>
  <c r="AD51" i="2"/>
  <c r="AF51" i="2"/>
  <c r="X51" i="2"/>
  <c r="V51" i="2"/>
  <c r="R51" i="2"/>
  <c r="P51" i="2"/>
  <c r="N51" i="2"/>
  <c r="L51" i="2"/>
  <c r="J51" i="2"/>
</calcChain>
</file>

<file path=xl/comments1.xml><?xml version="1.0" encoding="utf-8"?>
<comments xmlns="http://schemas.openxmlformats.org/spreadsheetml/2006/main">
  <authors>
    <author>Clare Hayton</author>
  </authors>
  <commentList>
    <comment ref="M12" authorId="0" shapeId="0">
      <text>
        <r>
          <rPr>
            <b/>
            <sz val="9"/>
            <color indexed="81"/>
            <rFont val="Tahoma"/>
            <family val="2"/>
          </rPr>
          <t>Clare Hayton:</t>
        </r>
        <r>
          <rPr>
            <sz val="9"/>
            <color indexed="81"/>
            <rFont val="Tahoma"/>
            <family val="2"/>
          </rPr>
          <t xml:space="preserve">
P272 movements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Clare Hayton:</t>
        </r>
        <r>
          <rPr>
            <sz val="9"/>
            <color indexed="81"/>
            <rFont val="Tahoma"/>
            <family val="2"/>
          </rPr>
          <t xml:space="preserve">
P272 movements</t>
        </r>
      </text>
    </comment>
  </commentList>
</comments>
</file>

<file path=xl/sharedStrings.xml><?xml version="1.0" encoding="utf-8"?>
<sst xmlns="http://schemas.openxmlformats.org/spreadsheetml/2006/main" count="306" uniqueCount="109">
  <si>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</si>
  <si>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</si>
  <si>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</si>
  <si>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</si>
  <si>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</si>
  <si>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</si>
  <si>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1092: power factor</t>
  </si>
  <si>
    <t>Table 1053: volumes and mpans etc forecast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</si>
  <si>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</si>
  <si>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</si>
  <si>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</si>
  <si>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</si>
  <si>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</si>
  <si>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</si>
  <si>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</si>
  <si>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</si>
  <si>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</si>
  <si>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</si>
  <si>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</si>
  <si>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</si>
  <si>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</si>
  <si>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</si>
  <si>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</si>
  <si>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</si>
  <si>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</si>
  <si>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</si>
  <si>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Table 1022 - 1028: service model inputs</t>
  </si>
  <si>
    <t>Table 1017 - diversity allowance</t>
  </si>
  <si>
    <t>Table 1037 - LDNO discounts</t>
  </si>
  <si>
    <t>Update to reflect latest data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</si>
  <si>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</si>
  <si>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</si>
  <si>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</si>
  <si>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</si>
  <si>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</si>
  <si>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</si>
  <si>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</si>
  <si>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</si>
  <si>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</si>
  <si>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</si>
  <si>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</si>
  <si>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</si>
  <si>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</si>
  <si>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</si>
  <si>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</si>
  <si>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</si>
  <si>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</si>
  <si>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</si>
  <si>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</si>
  <si>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</si>
  <si>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</si>
  <si>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</si>
  <si>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</si>
  <si>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</si>
  <si>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</si>
  <si>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</si>
  <si>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</si>
  <si>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</si>
  <si>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</si>
  <si>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</si>
  <si>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</si>
  <si>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</si>
  <si>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</si>
  <si>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</si>
  <si>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</si>
  <si>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</si>
  <si>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</si>
  <si>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</si>
  <si>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</si>
  <si>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</si>
  <si>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</si>
  <si>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</si>
  <si>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NHH UMS category A</t>
  </si>
  <si>
    <t>NHH UMS category B</t>
  </si>
  <si>
    <t>NHH UMS category C</t>
  </si>
  <si>
    <t>NHH UMS category D</t>
  </si>
  <si>
    <t>5-8</t>
  </si>
  <si>
    <t>DNO : Electricity North West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</si>
  <si>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</si>
  <si>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</si>
  <si>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</si>
  <si>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</si>
  <si>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</si>
  <si>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</si>
  <si>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</si>
  <si>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</si>
  <si>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BLANK</t>
  </si>
  <si>
    <t>Updated to represent the latest business expectations.</t>
  </si>
  <si>
    <t>Allowed Revenue updated with latest view.</t>
  </si>
  <si>
    <t>Table 1061/1062/1064: TPR data</t>
  </si>
  <si>
    <t>Table 1066/1068 - annual hours in time bands</t>
  </si>
  <si>
    <t>LV Network Domestic</t>
  </si>
  <si>
    <t>LV Network Non-Domestic Non-CT</t>
  </si>
  <si>
    <t>New Model</t>
  </si>
  <si>
    <t>Update to reflect latest data (HV/LV split)</t>
  </si>
  <si>
    <t>Table 1010 - no of days &amp; Rate of Return</t>
  </si>
  <si>
    <t>Table 1001: allowed revenue</t>
  </si>
  <si>
    <t>Change in Allowed Revenue</t>
  </si>
  <si>
    <t>Updated with latest data</t>
  </si>
  <si>
    <t>As per April 16 values - as this is latest information</t>
  </si>
  <si>
    <t>Small update to reflect Rate of Return, and no change on number of days</t>
  </si>
  <si>
    <t>ALL ENW's CDCM CHARGES - Effective from APR 2017 - Final LV/HV Charges</t>
  </si>
  <si>
    <t>Change in Allowed Revenue and new model</t>
  </si>
  <si>
    <t>483, 753</t>
  </si>
  <si>
    <t>721</t>
  </si>
  <si>
    <t>Table 1069: Peaking probabilities</t>
  </si>
  <si>
    <t>Change for DCP 227 (removing inconsistency in peaking probabilities)</t>
  </si>
  <si>
    <t>No change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</si>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</sst>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0.000"/>
    <numFmt numFmtId="166" formatCode="0.000%"/>
    <numFmt numFmtId="167" formatCode="_(?,???,??0.000_);[Red]\(?,???,??0.000\);_(?,???,???.???_)"/>
    <numFmt numFmtId="168" formatCode="#,##0.00;[Red]\(#,##0.00\)"/>
    <numFmt numFmtId="169" formatCode="&quot;£&quot;#,##0.00;[Red]\(&quot;£&quot;#,##0.00\)"/>
    <numFmt numFmtId="170" formatCode="0.0%;[Red]\(0.0%\)"/>
    <numFmt numFmtId="171" formatCode="0.0000"/>
    <numFmt numFmtId="172" formatCode="_(?,???,??0.00_);[Red]\(?,???,??0.00\);_(?,???,???.??_)"/>
    <numFmt numFmtId="173" formatCode="#,##0.000;[Red]\(#,##0.000\)"/>
  </numFmts>
  <fonts count="25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0"/>
        <bgColor indexed="55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12" borderId="1" xfId="2" applyNumberFormat="1" applyFont="1" applyFill="1" applyBorder="1" applyAlignment="1">
      <alignment horizontal="center" vertical="center"/>
    </xf>
    <xf numFmtId="165" fontId="2" fillId="12" borderId="2" xfId="2" applyNumberFormat="1" applyFont="1" applyFill="1" applyBorder="1" applyAlignment="1">
      <alignment horizontal="center" vertical="center"/>
    </xf>
    <xf numFmtId="166" fontId="2" fillId="12" borderId="5" xfId="2" applyNumberFormat="1" applyFont="1" applyFill="1" applyBorder="1" applyAlignment="1">
      <alignment horizontal="center" vertical="center"/>
    </xf>
    <xf numFmtId="165" fontId="2" fillId="12" borderId="6" xfId="2" applyNumberFormat="1" applyFont="1" applyFill="1" applyBorder="1" applyAlignment="1">
      <alignment horizontal="center" vertical="center"/>
    </xf>
    <xf numFmtId="166" fontId="2" fillId="12" borderId="3" xfId="2" applyNumberFormat="1" applyFont="1" applyFill="1" applyBorder="1" applyAlignment="1">
      <alignment horizontal="center" vertical="center"/>
    </xf>
    <xf numFmtId="165" fontId="2" fillId="12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 applyProtection="1">
      <alignment vertical="center" wrapText="1"/>
      <protection locked="0"/>
    </xf>
    <xf numFmtId="0" fontId="21" fillId="2" borderId="7" xfId="2" applyFont="1" applyFill="1" applyBorder="1" applyAlignment="1" applyProtection="1">
      <alignment vertical="center" wrapText="1"/>
      <protection locked="0"/>
    </xf>
    <xf numFmtId="9" fontId="2" fillId="0" borderId="0" xfId="3" applyFont="1"/>
    <xf numFmtId="0" fontId="22" fillId="0" borderId="0" xfId="4" applyFont="1" applyAlignment="1">
      <alignment vertical="center"/>
    </xf>
    <xf numFmtId="49" fontId="0" fillId="4" borderId="7" xfId="0" applyNumberFormat="1" applyFill="1" applyBorder="1" applyAlignment="1" applyProtection="1">
      <alignment horizontal="center" vertical="center" wrapText="1"/>
      <protection locked="0"/>
    </xf>
    <xf numFmtId="49" fontId="0" fillId="5" borderId="7" xfId="0" applyNumberFormat="1" applyFill="1" applyBorder="1" applyAlignment="1">
      <alignment horizontal="left" vertical="center" wrapText="1"/>
    </xf>
    <xf numFmtId="0" fontId="0" fillId="4" borderId="7" xfId="0" applyNumberForma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/>
    <xf numFmtId="16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68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7" xfId="3" applyNumberFormat="1" applyFont="1" applyFill="1" applyBorder="1" applyAlignment="1" applyProtection="1">
      <alignment horizontal="center" vertical="center" wrapText="1"/>
      <protection locked="0"/>
    </xf>
    <xf numFmtId="0" fontId="15" fillId="11" borderId="7" xfId="2" applyFont="1" applyFill="1" applyBorder="1" applyAlignment="1" applyProtection="1">
      <alignment horizontal="center" vertical="center" wrapText="1"/>
      <protection locked="0"/>
    </xf>
    <xf numFmtId="49" fontId="15" fillId="11" borderId="7" xfId="2" applyNumberFormat="1" applyFont="1" applyFill="1" applyBorder="1" applyAlignment="1" applyProtection="1">
      <alignment horizontal="center" vertical="center" wrapText="1"/>
      <protection locked="0"/>
    </xf>
    <xf numFmtId="164" fontId="2" fillId="7" borderId="1" xfId="2" applyNumberFormat="1" applyFont="1" applyFill="1" applyBorder="1" applyAlignment="1">
      <alignment horizontal="center" vertical="center"/>
    </xf>
    <xf numFmtId="164" fontId="2" fillId="7" borderId="5" xfId="2" applyNumberFormat="1" applyFont="1" applyFill="1" applyBorder="1" applyAlignment="1">
      <alignment horizontal="center" vertical="center"/>
    </xf>
    <xf numFmtId="164" fontId="2" fillId="7" borderId="3" xfId="2" applyNumberFormat="1" applyFont="1" applyFill="1" applyBorder="1" applyAlignment="1">
      <alignment horizontal="center" vertical="center"/>
    </xf>
    <xf numFmtId="165" fontId="11" fillId="10" borderId="13" xfId="2" applyNumberFormat="1" applyFont="1" applyFill="1" applyBorder="1" applyAlignment="1" applyProtection="1">
      <alignment horizontal="center" vertical="center"/>
      <protection locked="0"/>
    </xf>
    <xf numFmtId="171" fontId="14" fillId="14" borderId="13" xfId="2" applyNumberFormat="1" applyFont="1" applyFill="1" applyBorder="1" applyAlignment="1" applyProtection="1">
      <alignment horizontal="center" vertical="center"/>
      <protection locked="0"/>
    </xf>
    <xf numFmtId="167" fontId="11" fillId="10" borderId="13" xfId="2" applyNumberFormat="1" applyFont="1" applyFill="1" applyBorder="1" applyAlignment="1" applyProtection="1">
      <alignment horizontal="center" vertical="center"/>
      <protection locked="0"/>
    </xf>
    <xf numFmtId="0" fontId="11" fillId="15" borderId="13" xfId="2" applyNumberFormat="1" applyFont="1" applyFill="1" applyBorder="1" applyAlignment="1" applyProtection="1">
      <alignment horizontal="center" vertical="center"/>
      <protection locked="0"/>
    </xf>
    <xf numFmtId="172" fontId="11" fillId="15" borderId="13" xfId="2" applyNumberFormat="1" applyFont="1" applyFill="1" applyBorder="1" applyAlignment="1" applyProtection="1">
      <alignment horizontal="center" vertical="center"/>
      <protection locked="0"/>
    </xf>
    <xf numFmtId="173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1" fillId="15" borderId="7" xfId="2" applyNumberFormat="1" applyFont="1" applyFill="1" applyBorder="1" applyAlignment="1" applyProtection="1">
      <alignment horizontal="center" vertical="center"/>
      <protection locked="0"/>
    </xf>
    <xf numFmtId="172" fontId="11" fillId="15" borderId="7" xfId="2" applyNumberFormat="1" applyFont="1" applyFill="1" applyBorder="1" applyAlignment="1" applyProtection="1">
      <alignment horizontal="center" vertical="center"/>
      <protection locked="0"/>
    </xf>
    <xf numFmtId="167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167" fontId="11" fillId="11" borderId="14" xfId="2" applyNumberFormat="1" applyFont="1" applyFill="1" applyBorder="1" applyAlignment="1">
      <alignment horizontal="center" vertical="center"/>
    </xf>
    <xf numFmtId="167" fontId="11" fillId="11" borderId="9" xfId="2" applyNumberFormat="1" applyFont="1" applyFill="1" applyBorder="1" applyAlignment="1">
      <alignment horizontal="center" vertical="center"/>
    </xf>
    <xf numFmtId="49" fontId="15" fillId="11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11" borderId="9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center" vertical="center" wrapText="1"/>
    </xf>
    <xf numFmtId="164" fontId="2" fillId="13" borderId="10" xfId="1" applyNumberFormat="1" applyFont="1" applyFill="1" applyBorder="1" applyAlignment="1">
      <alignment horizontal="center" vertical="center" wrapText="1"/>
    </xf>
    <xf numFmtId="164" fontId="2" fillId="12" borderId="9" xfId="1" applyNumberFormat="1" applyFont="1" applyFill="1" applyBorder="1" applyAlignment="1">
      <alignment horizontal="center" vertical="center" wrapText="1"/>
    </xf>
    <xf numFmtId="164" fontId="2" fillId="12" borderId="1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0" fontId="2" fillId="13" borderId="9" xfId="1" applyFont="1" applyFill="1" applyBorder="1" applyAlignment="1">
      <alignment horizontal="center" vertical="center" wrapText="1"/>
    </xf>
    <xf numFmtId="0" fontId="2" fillId="13" borderId="10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40"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Electricity North West 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21"/>
  <sheetViews>
    <sheetView showGridLines="0" tabSelected="1" workbookViewId="0">
      <selection activeCell="O35" sqref="O35"/>
    </sheetView>
  </sheetViews>
  <sheetFormatPr defaultRowHeight="12.75" x14ac:dyDescent="0.2"/>
  <cols>
    <col min="1" max="16384" width="9.140625" style="26"/>
  </cols>
  <sheetData>
    <row r="2" spans="1:1" ht="15" x14ac:dyDescent="0.25">
      <c r="A2" s="33" t="s">
        <v>70</v>
      </c>
    </row>
    <row r="3" spans="1:1" x14ac:dyDescent="0.2">
      <c r="A3" s="25"/>
    </row>
    <row r="4" spans="1:1" x14ac:dyDescent="0.2">
      <c r="A4" s="26" t="s">
        <v>59</v>
      </c>
    </row>
    <row r="5" spans="1:1" x14ac:dyDescent="0.2">
      <c r="A5" s="27" t="s">
        <v>67</v>
      </c>
    </row>
    <row r="6" spans="1:1" x14ac:dyDescent="0.2">
      <c r="A6" s="28"/>
    </row>
    <row r="7" spans="1:1" x14ac:dyDescent="0.2">
      <c r="A7" s="29" t="s">
        <v>60</v>
      </c>
    </row>
    <row r="8" spans="1:1" x14ac:dyDescent="0.2">
      <c r="A8" s="26" t="s">
        <v>61</v>
      </c>
    </row>
    <row r="9" spans="1:1" ht="12.75" customHeight="1" x14ac:dyDescent="0.2">
      <c r="A9" s="26" t="s">
        <v>71</v>
      </c>
    </row>
    <row r="11" spans="1:1" ht="15" x14ac:dyDescent="0.25">
      <c r="A11" s="33" t="s">
        <v>62</v>
      </c>
    </row>
    <row r="13" spans="1:1" x14ac:dyDescent="0.2">
      <c r="A13" s="26" t="s">
        <v>68</v>
      </c>
    </row>
    <row r="14" spans="1:1" x14ac:dyDescent="0.2">
      <c r="A14" s="26" t="s">
        <v>56</v>
      </c>
    </row>
    <row r="15" spans="1:1" x14ac:dyDescent="0.2">
      <c r="A15" s="30" t="s">
        <v>57</v>
      </c>
    </row>
    <row r="16" spans="1:1" x14ac:dyDescent="0.2">
      <c r="A16" s="26" t="s">
        <v>69</v>
      </c>
    </row>
    <row r="17" spans="1:1" x14ac:dyDescent="0.2">
      <c r="A17" s="30" t="s">
        <v>58</v>
      </c>
    </row>
    <row r="18" spans="1:1" x14ac:dyDescent="0.2">
      <c r="A18" s="31" t="s">
        <v>65</v>
      </c>
    </row>
    <row r="19" spans="1:1" x14ac:dyDescent="0.2">
      <c r="A19" s="32" t="s">
        <v>64</v>
      </c>
    </row>
    <row r="20" spans="1:1" x14ac:dyDescent="0.2">
      <c r="A20" s="32" t="s">
        <v>63</v>
      </c>
    </row>
    <row r="21" spans="1:1" x14ac:dyDescent="0.2">
      <c r="A21" s="26" t="s">
        <v>66</v>
      </c>
    </row>
  </sheetData>
  <hyperlinks>
    <hyperlink ref="A5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Y52"/>
  <sheetViews>
    <sheetView zoomScale="60" zoomScaleNormal="6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T22" sqref="AT22"/>
    </sheetView>
  </sheetViews>
  <sheetFormatPr defaultRowHeight="15.75" x14ac:dyDescent="0.25"/>
  <cols>
    <col min="1" max="1" width="1.42578125" style="1" customWidth="1"/>
    <col min="2" max="2" width="60.1406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3" style="1" bestFit="1" customWidth="1"/>
    <col min="9" max="9" width="20.5703125" style="1" bestFit="1" customWidth="1"/>
    <col min="10" max="10" width="13" style="1" customWidth="1"/>
    <col min="11" max="11" width="19.7109375" style="1" customWidth="1"/>
    <col min="12" max="12" width="13" style="1" customWidth="1"/>
    <col min="13" max="13" width="19.7109375" style="1" customWidth="1"/>
    <col min="14" max="14" width="13" style="1" bestFit="1" customWidth="1"/>
    <col min="15" max="15" width="19.7109375" style="1" bestFit="1" customWidth="1"/>
    <col min="16" max="16" width="13" style="1" bestFit="1" customWidth="1"/>
    <col min="17" max="17" width="19.7109375" style="1" bestFit="1" customWidth="1"/>
    <col min="18" max="18" width="19.140625" style="1" customWidth="1"/>
    <col min="19" max="19" width="19.7109375" style="1" customWidth="1"/>
    <col min="20" max="20" width="18" style="1" customWidth="1"/>
    <col min="21" max="21" width="19.7109375" style="1" customWidth="1"/>
    <col min="22" max="22" width="13" style="1" customWidth="1"/>
    <col min="23" max="23" width="19.7109375" style="1" customWidth="1"/>
    <col min="24" max="24" width="13" style="1" customWidth="1"/>
    <col min="25" max="25" width="19.7109375" style="1" customWidth="1"/>
    <col min="26" max="26" width="13" style="1" customWidth="1"/>
    <col min="27" max="27" width="19.7109375" style="1" customWidth="1"/>
    <col min="28" max="28" width="13" style="1" bestFit="1" customWidth="1"/>
    <col min="29" max="29" width="19.7109375" style="1" bestFit="1" customWidth="1"/>
    <col min="30" max="30" width="13" style="1" customWidth="1"/>
    <col min="31" max="31" width="19.7109375" style="1" customWidth="1"/>
    <col min="32" max="32" width="13" style="1" customWidth="1"/>
    <col min="33" max="33" width="19.7109375" style="1" customWidth="1"/>
    <col min="34" max="34" width="13" style="1" customWidth="1"/>
    <col min="35" max="35" width="19.7109375" style="1" customWidth="1"/>
    <col min="36" max="36" width="13" style="1" customWidth="1"/>
    <col min="37" max="37" width="19.7109375" style="1" customWidth="1"/>
    <col min="38" max="38" width="13" style="1" customWidth="1" collapsed="1"/>
    <col min="39" max="39" width="19.7109375" style="1" customWidth="1"/>
    <col min="40" max="40" width="13" style="1" customWidth="1" collapsed="1"/>
    <col min="41" max="41" width="19.7109375" style="1" customWidth="1"/>
    <col min="42" max="42" width="13" style="1" customWidth="1"/>
    <col min="43" max="43" width="19.7109375" style="1" bestFit="1" customWidth="1"/>
    <col min="44" max="44" width="9.140625" style="1"/>
    <col min="45" max="45" width="12.28515625" style="1" bestFit="1" customWidth="1"/>
    <col min="46" max="46" width="26.28515625" style="1" bestFit="1" customWidth="1"/>
    <col min="47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51" ht="72.75" customHeight="1" x14ac:dyDescent="0.25"/>
    <row r="3" spans="2:51" ht="16.5" thickBot="1" x14ac:dyDescent="0.3"/>
    <row r="4" spans="2:51" ht="110.1" customHeight="1" x14ac:dyDescent="0.25">
      <c r="D4" s="70" t="s">
        <v>86</v>
      </c>
      <c r="E4" s="71"/>
      <c r="F4" s="70" t="s">
        <v>86</v>
      </c>
      <c r="G4" s="71"/>
      <c r="H4" s="70" t="s">
        <v>93</v>
      </c>
      <c r="I4" s="71"/>
      <c r="J4" s="70" t="s">
        <v>95</v>
      </c>
      <c r="K4" s="71"/>
      <c r="L4" s="70" t="s">
        <v>27</v>
      </c>
      <c r="M4" s="71"/>
      <c r="N4" s="70" t="s">
        <v>1</v>
      </c>
      <c r="O4" s="71"/>
      <c r="P4" s="70" t="s">
        <v>26</v>
      </c>
      <c r="Q4" s="71"/>
      <c r="R4" s="70" t="s">
        <v>2</v>
      </c>
      <c r="S4" s="71"/>
      <c r="T4" s="70" t="s">
        <v>28</v>
      </c>
      <c r="U4" s="71"/>
      <c r="V4" s="70" t="s">
        <v>54</v>
      </c>
      <c r="W4" s="71"/>
      <c r="X4" s="70" t="s">
        <v>55</v>
      </c>
      <c r="Y4" s="71"/>
      <c r="Z4" s="70" t="s">
        <v>3</v>
      </c>
      <c r="AA4" s="71"/>
      <c r="AB4" s="70" t="s">
        <v>4</v>
      </c>
      <c r="AC4" s="71"/>
      <c r="AD4" s="70" t="s">
        <v>5</v>
      </c>
      <c r="AE4" s="71"/>
      <c r="AF4" s="70" t="s">
        <v>89</v>
      </c>
      <c r="AG4" s="71"/>
      <c r="AH4" s="70" t="s">
        <v>90</v>
      </c>
      <c r="AI4" s="71"/>
      <c r="AJ4" s="70" t="s">
        <v>105</v>
      </c>
      <c r="AK4" s="71"/>
      <c r="AL4" s="70" t="s">
        <v>6</v>
      </c>
      <c r="AM4" s="71"/>
      <c r="AN4" s="70" t="s">
        <v>7</v>
      </c>
      <c r="AO4" s="71"/>
      <c r="AP4" s="70" t="s">
        <v>96</v>
      </c>
      <c r="AQ4" s="71"/>
    </row>
    <row r="5" spans="2:51" ht="63.75" thickBot="1" x14ac:dyDescent="0.3">
      <c r="B5" s="2" t="s">
        <v>8</v>
      </c>
      <c r="D5" s="3" t="s">
        <v>9</v>
      </c>
      <c r="E5" s="4" t="s">
        <v>10</v>
      </c>
      <c r="F5" s="3" t="s">
        <v>9</v>
      </c>
      <c r="G5" s="4" t="s">
        <v>10</v>
      </c>
      <c r="H5" s="3" t="s">
        <v>9</v>
      </c>
      <c r="I5" s="4" t="s">
        <v>10</v>
      </c>
      <c r="J5" s="3" t="s">
        <v>9</v>
      </c>
      <c r="K5" s="4" t="s">
        <v>10</v>
      </c>
      <c r="L5" s="3" t="s">
        <v>9</v>
      </c>
      <c r="M5" s="4" t="s">
        <v>10</v>
      </c>
      <c r="N5" s="3" t="s">
        <v>9</v>
      </c>
      <c r="O5" s="4" t="s">
        <v>10</v>
      </c>
      <c r="P5" s="3" t="s">
        <v>9</v>
      </c>
      <c r="Q5" s="4" t="s">
        <v>10</v>
      </c>
      <c r="R5" s="3" t="s">
        <v>9</v>
      </c>
      <c r="S5" s="4" t="s">
        <v>10</v>
      </c>
      <c r="T5" s="3" t="s">
        <v>9</v>
      </c>
      <c r="U5" s="4" t="s">
        <v>10</v>
      </c>
      <c r="V5" s="3" t="s">
        <v>9</v>
      </c>
      <c r="W5" s="4" t="s">
        <v>10</v>
      </c>
      <c r="X5" s="3" t="s">
        <v>9</v>
      </c>
      <c r="Y5" s="4" t="s">
        <v>10</v>
      </c>
      <c r="Z5" s="3" t="s">
        <v>9</v>
      </c>
      <c r="AA5" s="4" t="s">
        <v>10</v>
      </c>
      <c r="AB5" s="3" t="s">
        <v>9</v>
      </c>
      <c r="AC5" s="4" t="s">
        <v>10</v>
      </c>
      <c r="AD5" s="3" t="s">
        <v>9</v>
      </c>
      <c r="AE5" s="4" t="s">
        <v>10</v>
      </c>
      <c r="AF5" s="3" t="s">
        <v>9</v>
      </c>
      <c r="AG5" s="4" t="s">
        <v>10</v>
      </c>
      <c r="AH5" s="3" t="s">
        <v>9</v>
      </c>
      <c r="AI5" s="4" t="s">
        <v>10</v>
      </c>
      <c r="AJ5" s="3" t="s">
        <v>9</v>
      </c>
      <c r="AK5" s="4" t="s">
        <v>10</v>
      </c>
      <c r="AL5" s="3" t="s">
        <v>9</v>
      </c>
      <c r="AM5" s="4" t="s">
        <v>10</v>
      </c>
      <c r="AN5" s="3" t="s">
        <v>9</v>
      </c>
      <c r="AO5" s="4" t="s">
        <v>10</v>
      </c>
      <c r="AP5" s="3" t="s">
        <v>9</v>
      </c>
      <c r="AQ5" s="4" t="s">
        <v>10</v>
      </c>
    </row>
    <row r="6" spans="2:51" ht="5.25" customHeight="1" thickBot="1" x14ac:dyDescent="0.3"/>
    <row r="7" spans="2:51" x14ac:dyDescent="0.25">
      <c r="B7" s="5" t="s">
        <v>11</v>
      </c>
      <c r="D7" s="6"/>
      <c r="E7" s="7"/>
      <c r="F7" s="6"/>
      <c r="G7" s="7"/>
      <c r="H7" s="6">
        <v>-3.4108018248295346E-2</v>
      </c>
      <c r="I7" s="7">
        <v>-0.10058193426874824</v>
      </c>
      <c r="J7" s="6">
        <v>-3.4108018248295346E-2</v>
      </c>
      <c r="K7" s="7">
        <v>-0.10058193426874824</v>
      </c>
      <c r="L7" s="6">
        <v>-3.3033990263384716E-2</v>
      </c>
      <c r="M7" s="7">
        <v>-9.7414707976247961E-2</v>
      </c>
      <c r="N7" s="6">
        <v>-3.5041415936877041E-2</v>
      </c>
      <c r="O7" s="7">
        <v>-0.10333445258500114</v>
      </c>
      <c r="P7" s="6">
        <v>-3.4617247772755211E-2</v>
      </c>
      <c r="Q7" s="7">
        <v>-0.10208361314625039</v>
      </c>
      <c r="R7" s="6">
        <v>-3.4617247772755211E-2</v>
      </c>
      <c r="S7" s="7">
        <v>-0.10208361314625039</v>
      </c>
      <c r="T7" s="6">
        <v>-3.4617247772755211E-2</v>
      </c>
      <c r="U7" s="7">
        <v>-0.10208361314625039</v>
      </c>
      <c r="V7" s="6">
        <v>-3.4617247772755211E-2</v>
      </c>
      <c r="W7" s="7">
        <v>-0.10208361314625039</v>
      </c>
      <c r="X7" s="6">
        <v>-3.4617247772755211E-2</v>
      </c>
      <c r="Y7" s="7">
        <v>-0.10208361314625039</v>
      </c>
      <c r="Z7" s="6">
        <v>-3.4617247772755211E-2</v>
      </c>
      <c r="AA7" s="7">
        <v>-0.10208361314625039</v>
      </c>
      <c r="AB7" s="6">
        <v>-3.4164725821853925E-2</v>
      </c>
      <c r="AC7" s="7">
        <v>-0.10074916056124901</v>
      </c>
      <c r="AD7" s="6">
        <v>-3.4164725821853925E-2</v>
      </c>
      <c r="AE7" s="7">
        <v>-0.10074916056124901</v>
      </c>
      <c r="AF7" s="6">
        <v>-3.4164725821853925E-2</v>
      </c>
      <c r="AG7" s="7">
        <v>-0.10074916056124901</v>
      </c>
      <c r="AH7" s="6">
        <v>-3.4164725821853925E-2</v>
      </c>
      <c r="AI7" s="7">
        <v>-0.10074916056124901</v>
      </c>
      <c r="AJ7" s="6">
        <v>-3.4164725821853925E-2</v>
      </c>
      <c r="AK7" s="7">
        <v>-0.10074916056124901</v>
      </c>
      <c r="AL7" s="6">
        <v>-3.3825619018069908E-2</v>
      </c>
      <c r="AM7" s="7">
        <v>-9.9749160561249162E-2</v>
      </c>
      <c r="AN7" s="6">
        <v>-4.2927095179421615E-2</v>
      </c>
      <c r="AO7" s="7">
        <v>-0.12705821148553859</v>
      </c>
      <c r="AP7" s="6">
        <v>-0.14495893233983093</v>
      </c>
      <c r="AQ7" s="7">
        <v>-0.42905821148553869</v>
      </c>
      <c r="AX7" s="46"/>
      <c r="AY7" s="46"/>
    </row>
    <row r="8" spans="2:51" x14ac:dyDescent="0.25">
      <c r="B8" s="5" t="s">
        <v>12</v>
      </c>
      <c r="D8" s="8"/>
      <c r="E8" s="9"/>
      <c r="F8" s="8"/>
      <c r="G8" s="9"/>
      <c r="H8" s="8">
        <v>2.2873333628994796E-2</v>
      </c>
      <c r="I8" s="9">
        <v>4.0232239824520538E-2</v>
      </c>
      <c r="J8" s="8">
        <v>2.2588129040375771E-2</v>
      </c>
      <c r="K8" s="9">
        <v>3.9730589317668805E-2</v>
      </c>
      <c r="L8" s="8">
        <v>2.3346829163678251E-2</v>
      </c>
      <c r="M8" s="9">
        <v>4.1065078020133296E-2</v>
      </c>
      <c r="N8" s="8">
        <v>2.3143383558833719E-2</v>
      </c>
      <c r="O8" s="9">
        <v>4.0707234581214176E-2</v>
      </c>
      <c r="P8" s="8">
        <v>2.3434265278174937E-2</v>
      </c>
      <c r="Q8" s="9">
        <v>4.1218870676018871E-2</v>
      </c>
      <c r="R8" s="8">
        <v>2.3434265278174937E-2</v>
      </c>
      <c r="S8" s="9">
        <v>4.1218870676018871E-2</v>
      </c>
      <c r="T8" s="8">
        <v>2.3434265278174937E-2</v>
      </c>
      <c r="U8" s="9">
        <v>4.1218870676018871E-2</v>
      </c>
      <c r="V8" s="8">
        <v>2.3434265278174937E-2</v>
      </c>
      <c r="W8" s="9">
        <v>4.1218870676018871E-2</v>
      </c>
      <c r="X8" s="8">
        <v>2.3434265278174937E-2</v>
      </c>
      <c r="Y8" s="9">
        <v>4.1218870676018871E-2</v>
      </c>
      <c r="Z8" s="8">
        <v>2.3434265278174937E-2</v>
      </c>
      <c r="AA8" s="9">
        <v>4.1218870676018871E-2</v>
      </c>
      <c r="AB8" s="8">
        <v>2.3822107570630191E-2</v>
      </c>
      <c r="AC8" s="9">
        <v>4.1901052135758961E-2</v>
      </c>
      <c r="AD8" s="8">
        <v>2.3822107570630191E-2</v>
      </c>
      <c r="AE8" s="9">
        <v>4.1901052135758961E-2</v>
      </c>
      <c r="AF8" s="8">
        <v>2.3822107570630191E-2</v>
      </c>
      <c r="AG8" s="9">
        <v>4.1901052135758961E-2</v>
      </c>
      <c r="AH8" s="8">
        <v>2.3536902982011387E-2</v>
      </c>
      <c r="AI8" s="9">
        <v>4.1399401628907595E-2</v>
      </c>
      <c r="AJ8" s="8">
        <v>2.3536902982011387E-2</v>
      </c>
      <c r="AK8" s="9">
        <v>4.1399401628907595E-2</v>
      </c>
      <c r="AL8" s="8">
        <v>2.4103558692473603E-2</v>
      </c>
      <c r="AM8" s="9">
        <v>4.2396100615204671E-2</v>
      </c>
      <c r="AN8" s="8">
        <v>1.3417341203758815E-2</v>
      </c>
      <c r="AO8" s="9">
        <v>2.3715724967195945E-2</v>
      </c>
      <c r="AP8" s="8">
        <v>-9.0158802810958116E-2</v>
      </c>
      <c r="AQ8" s="9">
        <v>-0.15935954362085794</v>
      </c>
      <c r="AX8" s="46"/>
      <c r="AY8" s="46"/>
    </row>
    <row r="9" spans="2:51" x14ac:dyDescent="0.25">
      <c r="B9" s="5" t="s">
        <v>13</v>
      </c>
      <c r="D9" s="8"/>
      <c r="E9" s="9"/>
      <c r="F9" s="8"/>
      <c r="G9" s="9"/>
      <c r="H9" s="8">
        <v>1.9455252918287647E-2</v>
      </c>
      <c r="I9" s="9">
        <v>4.9999999999999446E-3</v>
      </c>
      <c r="J9" s="8">
        <v>1.5564202334630073E-2</v>
      </c>
      <c r="K9" s="9">
        <v>3.9999999999999411E-3</v>
      </c>
      <c r="L9" s="8">
        <v>1.5564202334630073E-2</v>
      </c>
      <c r="M9" s="9">
        <v>3.9999999999999411E-3</v>
      </c>
      <c r="N9" s="8">
        <v>3.8910505836575737E-2</v>
      </c>
      <c r="O9" s="9">
        <v>9.9999999999999638E-3</v>
      </c>
      <c r="P9" s="8">
        <v>3.8910505836575737E-2</v>
      </c>
      <c r="Q9" s="9">
        <v>9.9999999999999638E-3</v>
      </c>
      <c r="R9" s="8">
        <v>3.8910505836575737E-2</v>
      </c>
      <c r="S9" s="9">
        <v>9.9999999999999638E-3</v>
      </c>
      <c r="T9" s="8">
        <v>3.8910505836575737E-2</v>
      </c>
      <c r="U9" s="9">
        <v>9.9999999999999638E-3</v>
      </c>
      <c r="V9" s="8">
        <v>3.8910505836575737E-2</v>
      </c>
      <c r="W9" s="9">
        <v>9.9999999999999638E-3</v>
      </c>
      <c r="X9" s="8">
        <v>3.8910505836575737E-2</v>
      </c>
      <c r="Y9" s="9">
        <v>9.9999999999999638E-3</v>
      </c>
      <c r="Z9" s="8">
        <v>3.8910505836575737E-2</v>
      </c>
      <c r="AA9" s="9">
        <v>9.9999999999999638E-3</v>
      </c>
      <c r="AB9" s="8">
        <v>3.8910505836575737E-2</v>
      </c>
      <c r="AC9" s="9">
        <v>9.9999999999999638E-3</v>
      </c>
      <c r="AD9" s="8">
        <v>3.8910505836575737E-2</v>
      </c>
      <c r="AE9" s="9">
        <v>9.9999999999999638E-3</v>
      </c>
      <c r="AF9" s="8">
        <v>3.8910505836575737E-2</v>
      </c>
      <c r="AG9" s="9">
        <v>9.9999999999999638E-3</v>
      </c>
      <c r="AH9" s="8">
        <v>3.8910505836575737E-2</v>
      </c>
      <c r="AI9" s="9">
        <v>9.9999999999999638E-3</v>
      </c>
      <c r="AJ9" s="8">
        <v>3.8910505836575737E-2</v>
      </c>
      <c r="AK9" s="9">
        <v>9.9999999999999638E-3</v>
      </c>
      <c r="AL9" s="8">
        <v>3.8910505836575737E-2</v>
      </c>
      <c r="AM9" s="9">
        <v>9.9999999999999638E-3</v>
      </c>
      <c r="AN9" s="8">
        <v>3.5019455252918608E-2</v>
      </c>
      <c r="AO9" s="9">
        <v>9.0000000000000756E-3</v>
      </c>
      <c r="AP9" s="8">
        <v>-3.112840466926059E-2</v>
      </c>
      <c r="AQ9" s="9">
        <v>-7.9999999999999759E-3</v>
      </c>
      <c r="AX9" s="46"/>
      <c r="AY9" s="46"/>
    </row>
    <row r="10" spans="2:51" x14ac:dyDescent="0.25">
      <c r="B10" s="5" t="s">
        <v>14</v>
      </c>
      <c r="D10" s="8"/>
      <c r="E10" s="9"/>
      <c r="F10" s="8"/>
      <c r="G10" s="9"/>
      <c r="H10" s="8">
        <v>5.5355860669914048E-2</v>
      </c>
      <c r="I10" s="9">
        <v>0.12838656732901221</v>
      </c>
      <c r="J10" s="8">
        <v>5.5355860669914048E-2</v>
      </c>
      <c r="K10" s="9">
        <v>0.12838656732901221</v>
      </c>
      <c r="L10" s="8">
        <v>5.5594996677585717E-2</v>
      </c>
      <c r="M10" s="9">
        <v>0.12894119426061734</v>
      </c>
      <c r="N10" s="8">
        <v>5.9453734838611494E-2</v>
      </c>
      <c r="O10" s="9">
        <v>0.13789074613678989</v>
      </c>
      <c r="P10" s="8">
        <v>5.8518942299314203E-2</v>
      </c>
      <c r="Q10" s="9">
        <v>0.13572268653419764</v>
      </c>
      <c r="R10" s="8">
        <v>5.8518942299314203E-2</v>
      </c>
      <c r="S10" s="9">
        <v>0.13572268653419764</v>
      </c>
      <c r="T10" s="8">
        <v>5.8518942299314203E-2</v>
      </c>
      <c r="U10" s="9">
        <v>0.13572268653419764</v>
      </c>
      <c r="V10" s="8">
        <v>5.8518942299314203E-2</v>
      </c>
      <c r="W10" s="9">
        <v>0.13572268653419764</v>
      </c>
      <c r="X10" s="8">
        <v>5.8518942299314203E-2</v>
      </c>
      <c r="Y10" s="9">
        <v>0.13572268653419764</v>
      </c>
      <c r="Z10" s="8">
        <v>5.8518942299314203E-2</v>
      </c>
      <c r="AA10" s="9">
        <v>0.13572268653419764</v>
      </c>
      <c r="AB10" s="8">
        <v>5.8134883280787086E-2</v>
      </c>
      <c r="AC10" s="9">
        <v>0.13483194039740731</v>
      </c>
      <c r="AD10" s="8">
        <v>5.8134883280787086E-2</v>
      </c>
      <c r="AE10" s="9">
        <v>0.13483194039740731</v>
      </c>
      <c r="AF10" s="8">
        <v>5.8134883280787086E-2</v>
      </c>
      <c r="AG10" s="9">
        <v>0.13483194039740731</v>
      </c>
      <c r="AH10" s="8">
        <v>5.8134883280787086E-2</v>
      </c>
      <c r="AI10" s="9">
        <v>0.13483194039740731</v>
      </c>
      <c r="AJ10" s="8">
        <v>5.8134883280787086E-2</v>
      </c>
      <c r="AK10" s="9">
        <v>0.13483194039740731</v>
      </c>
      <c r="AL10" s="8">
        <v>5.8566048797722203E-2</v>
      </c>
      <c r="AM10" s="9">
        <v>0.13583194039740762</v>
      </c>
      <c r="AN10" s="8">
        <v>5.4443065642834743E-2</v>
      </c>
      <c r="AO10" s="9">
        <v>0.12642457767098425</v>
      </c>
      <c r="AP10" s="8">
        <v>-6.1828849156997046E-2</v>
      </c>
      <c r="AQ10" s="9">
        <v>-0.14357542232901627</v>
      </c>
      <c r="AX10" s="46"/>
      <c r="AY10" s="46"/>
    </row>
    <row r="11" spans="2:51" x14ac:dyDescent="0.25">
      <c r="B11" s="5" t="s">
        <v>15</v>
      </c>
      <c r="D11" s="8"/>
      <c r="E11" s="9"/>
      <c r="F11" s="8"/>
      <c r="G11" s="9"/>
      <c r="H11" s="8">
        <v>2.3125359796914102E-2</v>
      </c>
      <c r="I11" s="9">
        <v>4.1564158429996986E-2</v>
      </c>
      <c r="J11" s="8">
        <v>2.2725434701043934E-2</v>
      </c>
      <c r="K11" s="9">
        <v>4.0845356638766046E-2</v>
      </c>
      <c r="L11" s="8">
        <v>2.3135567360280218E-2</v>
      </c>
      <c r="M11" s="9">
        <v>4.1582504902642536E-2</v>
      </c>
      <c r="N11" s="8">
        <v>2.7156902889332812E-2</v>
      </c>
      <c r="O11" s="9">
        <v>4.8810216319786479E-2</v>
      </c>
      <c r="P11" s="8">
        <v>2.6607042549232185E-2</v>
      </c>
      <c r="Q11" s="9">
        <v>4.7821929759446505E-2</v>
      </c>
      <c r="R11" s="8">
        <v>2.6607042549232185E-2</v>
      </c>
      <c r="S11" s="9">
        <v>4.7821929759446505E-2</v>
      </c>
      <c r="T11" s="8">
        <v>2.6607042549232185E-2</v>
      </c>
      <c r="U11" s="9">
        <v>4.7821929759446505E-2</v>
      </c>
      <c r="V11" s="8">
        <v>2.6607042549232185E-2</v>
      </c>
      <c r="W11" s="9">
        <v>4.7821929759446505E-2</v>
      </c>
      <c r="X11" s="8">
        <v>2.6607042549232185E-2</v>
      </c>
      <c r="Y11" s="9">
        <v>4.7821929759446505E-2</v>
      </c>
      <c r="Z11" s="8">
        <v>2.6607042549232185E-2</v>
      </c>
      <c r="AA11" s="9">
        <v>4.7821929759446505E-2</v>
      </c>
      <c r="AB11" s="8">
        <v>2.5740587063807885E-2</v>
      </c>
      <c r="AC11" s="9">
        <v>4.6264613748582963E-2</v>
      </c>
      <c r="AD11" s="8">
        <v>2.5740587063807885E-2</v>
      </c>
      <c r="AE11" s="9">
        <v>4.6264613748582963E-2</v>
      </c>
      <c r="AF11" s="8">
        <v>2.5740587063807885E-2</v>
      </c>
      <c r="AG11" s="9">
        <v>4.6264613748582963E-2</v>
      </c>
      <c r="AH11" s="8">
        <v>2.5584134726080565E-2</v>
      </c>
      <c r="AI11" s="9">
        <v>4.598341553981352E-2</v>
      </c>
      <c r="AJ11" s="8">
        <v>2.5584134726080565E-2</v>
      </c>
      <c r="AK11" s="9">
        <v>4.598341553981352E-2</v>
      </c>
      <c r="AL11" s="8">
        <v>2.5984059821950733E-2</v>
      </c>
      <c r="AM11" s="9">
        <v>4.6702217331044231E-2</v>
      </c>
      <c r="AN11" s="8">
        <v>2.2545028641321352E-2</v>
      </c>
      <c r="AO11" s="9">
        <v>4.055707277643715E-2</v>
      </c>
      <c r="AP11" s="8">
        <v>-9.1484412962460238E-2</v>
      </c>
      <c r="AQ11" s="9">
        <v>-0.16457464097551414</v>
      </c>
      <c r="AX11" s="46"/>
      <c r="AY11" s="46"/>
    </row>
    <row r="12" spans="2:51" x14ac:dyDescent="0.25">
      <c r="B12" s="5" t="s">
        <v>16</v>
      </c>
      <c r="D12" s="8"/>
      <c r="E12" s="9"/>
      <c r="F12" s="8"/>
      <c r="G12" s="9"/>
      <c r="H12" s="8">
        <v>1.6483516483516425E-2</v>
      </c>
      <c r="I12" s="9">
        <v>2.9999999999999801E-3</v>
      </c>
      <c r="J12" s="8">
        <v>1.098901098901095E-2</v>
      </c>
      <c r="K12" s="9">
        <v>1.9999999999999987E-3</v>
      </c>
      <c r="L12" s="8">
        <v>1.098901098901095E-2</v>
      </c>
      <c r="M12" s="9">
        <v>1.9999999999999987E-3</v>
      </c>
      <c r="N12" s="8">
        <v>3.8461538461538325E-2</v>
      </c>
      <c r="O12" s="9">
        <v>6.9999999999999767E-3</v>
      </c>
      <c r="P12" s="8">
        <v>3.8461538461538325E-2</v>
      </c>
      <c r="Q12" s="9">
        <v>6.9999999999999767E-3</v>
      </c>
      <c r="R12" s="8">
        <v>3.8461538461538325E-2</v>
      </c>
      <c r="S12" s="9">
        <v>6.9999999999999767E-3</v>
      </c>
      <c r="T12" s="8">
        <v>3.8461538461538325E-2</v>
      </c>
      <c r="U12" s="9">
        <v>6.9999999999999767E-3</v>
      </c>
      <c r="V12" s="8">
        <v>3.8461538461538325E-2</v>
      </c>
      <c r="W12" s="9">
        <v>6.9999999999999767E-3</v>
      </c>
      <c r="X12" s="8">
        <v>3.8461538461538325E-2</v>
      </c>
      <c r="Y12" s="9">
        <v>6.9999999999999767E-3</v>
      </c>
      <c r="Z12" s="8">
        <v>3.8461538461538325E-2</v>
      </c>
      <c r="AA12" s="9">
        <v>6.9999999999999767E-3</v>
      </c>
      <c r="AB12" s="8">
        <v>3.8461538461538325E-2</v>
      </c>
      <c r="AC12" s="9">
        <v>6.9999999999999767E-3</v>
      </c>
      <c r="AD12" s="8">
        <v>3.8461538461538325E-2</v>
      </c>
      <c r="AE12" s="9">
        <v>6.9999999999999767E-3</v>
      </c>
      <c r="AF12" s="8">
        <v>3.8461538461538325E-2</v>
      </c>
      <c r="AG12" s="9">
        <v>6.9999999999999767E-3</v>
      </c>
      <c r="AH12" s="8">
        <v>3.8461538461538325E-2</v>
      </c>
      <c r="AI12" s="9">
        <v>6.9999999999999767E-3</v>
      </c>
      <c r="AJ12" s="8">
        <v>3.8461538461538325E-2</v>
      </c>
      <c r="AK12" s="9">
        <v>6.9999999999999767E-3</v>
      </c>
      <c r="AL12" s="8">
        <v>3.8461538461538325E-2</v>
      </c>
      <c r="AM12" s="9">
        <v>6.9999999999999767E-3</v>
      </c>
      <c r="AN12" s="8">
        <v>3.8461538461538547E-2</v>
      </c>
      <c r="AO12" s="9">
        <v>7.0000000000000062E-3</v>
      </c>
      <c r="AP12" s="8">
        <v>-1.0989010989011172E-2</v>
      </c>
      <c r="AQ12" s="9">
        <v>-2.0000000000000248E-3</v>
      </c>
      <c r="AX12" s="46"/>
      <c r="AY12" s="46"/>
    </row>
    <row r="13" spans="2:51" x14ac:dyDescent="0.25">
      <c r="B13" s="5" t="s">
        <v>17</v>
      </c>
      <c r="D13" s="8"/>
      <c r="E13" s="9"/>
      <c r="F13" s="8"/>
      <c r="G13" s="9"/>
      <c r="H13" s="8">
        <v>2.2635256612518084E-2</v>
      </c>
      <c r="I13" s="9">
        <v>4.5221845415226877E-2</v>
      </c>
      <c r="J13" s="8">
        <v>2.2542557569961597E-2</v>
      </c>
      <c r="K13" s="9">
        <v>4.5036646641279078E-2</v>
      </c>
      <c r="L13" s="8">
        <v>2.2654819559979833E-2</v>
      </c>
      <c r="M13" s="9">
        <v>4.5260929248077925E-2</v>
      </c>
      <c r="N13" s="8">
        <v>2.5759798053867078E-2</v>
      </c>
      <c r="O13" s="9">
        <v>5.1464210256631358E-2</v>
      </c>
      <c r="P13" s="8">
        <v>2.4944119937658105E-2</v>
      </c>
      <c r="Q13" s="9">
        <v>4.9834607804526497E-2</v>
      </c>
      <c r="R13" s="8">
        <v>2.4944119937658105E-2</v>
      </c>
      <c r="S13" s="9">
        <v>4.9834607804526497E-2</v>
      </c>
      <c r="T13" s="8">
        <v>2.4944119937658105E-2</v>
      </c>
      <c r="U13" s="9">
        <v>4.9834607804526497E-2</v>
      </c>
      <c r="V13" s="8">
        <v>2.4944119937658105E-2</v>
      </c>
      <c r="W13" s="9">
        <v>4.9834607804526497E-2</v>
      </c>
      <c r="X13" s="8">
        <v>2.4944119937658105E-2</v>
      </c>
      <c r="Y13" s="9">
        <v>4.9834607804526497E-2</v>
      </c>
      <c r="Z13" s="8">
        <v>2.4944119937658105E-2</v>
      </c>
      <c r="AA13" s="9">
        <v>4.9834607804526497E-2</v>
      </c>
      <c r="AB13" s="8">
        <v>2.4094809396739914E-2</v>
      </c>
      <c r="AC13" s="9">
        <v>4.8137812815699711E-2</v>
      </c>
      <c r="AD13" s="8">
        <v>2.4094809396739914E-2</v>
      </c>
      <c r="AE13" s="9">
        <v>4.8137812815699711E-2</v>
      </c>
      <c r="AF13" s="8">
        <v>2.4094809396739914E-2</v>
      </c>
      <c r="AG13" s="9">
        <v>4.8137812815699711E-2</v>
      </c>
      <c r="AH13" s="8">
        <v>2.4020820685852762E-2</v>
      </c>
      <c r="AI13" s="9">
        <v>4.7989994476218045E-2</v>
      </c>
      <c r="AJ13" s="8">
        <v>2.4020820685852762E-2</v>
      </c>
      <c r="AK13" s="9">
        <v>4.7989994476218045E-2</v>
      </c>
      <c r="AL13" s="8">
        <v>2.4428659743957359E-2</v>
      </c>
      <c r="AM13" s="9">
        <v>4.8804795702270476E-2</v>
      </c>
      <c r="AN13" s="8" t="s">
        <v>108</v>
      </c>
      <c r="AO13" s="9">
        <v>0</v>
      </c>
      <c r="AP13" s="8" t="s">
        <v>108</v>
      </c>
      <c r="AQ13" s="9">
        <v>0</v>
      </c>
      <c r="AX13" s="46"/>
      <c r="AY13" s="46"/>
    </row>
    <row r="14" spans="2:51" x14ac:dyDescent="0.25">
      <c r="B14" s="5" t="s">
        <v>18</v>
      </c>
      <c r="D14" s="8"/>
      <c r="E14" s="9"/>
      <c r="F14" s="8"/>
      <c r="G14" s="9"/>
      <c r="H14" s="8">
        <v>2.5519001485983184E-2</v>
      </c>
      <c r="I14" s="9">
        <v>4.6583826124712076E-2</v>
      </c>
      <c r="J14" s="8">
        <v>2.5519001485983184E-2</v>
      </c>
      <c r="K14" s="9">
        <v>4.6583826124712076E-2</v>
      </c>
      <c r="L14" s="8">
        <v>2.6104607920702128E-2</v>
      </c>
      <c r="M14" s="9">
        <v>4.7652825174202371E-2</v>
      </c>
      <c r="N14" s="8">
        <v>2.6495267859438121E-2</v>
      </c>
      <c r="O14" s="9">
        <v>4.8365957883174819E-2</v>
      </c>
      <c r="P14" s="8">
        <v>2.6534767610676413E-2</v>
      </c>
      <c r="Q14" s="9">
        <v>4.8438062959255533E-2</v>
      </c>
      <c r="R14" s="8">
        <v>2.6534767610676413E-2</v>
      </c>
      <c r="S14" s="9">
        <v>4.8438062959255533E-2</v>
      </c>
      <c r="T14" s="8">
        <v>2.6534767610676413E-2</v>
      </c>
      <c r="U14" s="9">
        <v>4.8438062959255533E-2</v>
      </c>
      <c r="V14" s="8">
        <v>2.6534767610676413E-2</v>
      </c>
      <c r="W14" s="9">
        <v>4.8438062959255533E-2</v>
      </c>
      <c r="X14" s="8">
        <v>2.6534767610676413E-2</v>
      </c>
      <c r="Y14" s="9">
        <v>4.8438062959255533E-2</v>
      </c>
      <c r="Z14" s="8">
        <v>2.6534767610676413E-2</v>
      </c>
      <c r="AA14" s="9">
        <v>4.8438062959255533E-2</v>
      </c>
      <c r="AB14" s="8">
        <v>2.6580412273089049E-2</v>
      </c>
      <c r="AC14" s="9">
        <v>4.8521385303138098E-2</v>
      </c>
      <c r="AD14" s="8">
        <v>2.6580412273089049E-2</v>
      </c>
      <c r="AE14" s="9">
        <v>4.8521385303138098E-2</v>
      </c>
      <c r="AF14" s="8">
        <v>2.6580412273089049E-2</v>
      </c>
      <c r="AG14" s="9">
        <v>4.8521385303138098E-2</v>
      </c>
      <c r="AH14" s="8">
        <v>2.6517097209225016E-2</v>
      </c>
      <c r="AI14" s="9">
        <v>4.8405806410769164E-2</v>
      </c>
      <c r="AJ14" s="8">
        <v>2.6517097209225016E-2</v>
      </c>
      <c r="AK14" s="9">
        <v>4.8405806410769164E-2</v>
      </c>
      <c r="AL14" s="8">
        <v>2.6940922350668917E-2</v>
      </c>
      <c r="AM14" s="9">
        <v>4.9179480753284002E-2</v>
      </c>
      <c r="AN14" s="8" t="s">
        <v>108</v>
      </c>
      <c r="AO14" s="9">
        <v>0</v>
      </c>
      <c r="AP14" s="8" t="s">
        <v>108</v>
      </c>
      <c r="AQ14" s="9">
        <v>0</v>
      </c>
      <c r="AX14" s="46"/>
      <c r="AY14" s="46"/>
    </row>
    <row r="15" spans="2:51" x14ac:dyDescent="0.25">
      <c r="B15" s="5" t="s">
        <v>19</v>
      </c>
      <c r="D15" s="8"/>
      <c r="E15" s="9"/>
      <c r="F15" s="8"/>
      <c r="G15" s="9"/>
      <c r="H15" s="8">
        <v>2.8239193405338314E-2</v>
      </c>
      <c r="I15" s="9">
        <v>4.6862679163115109E-2</v>
      </c>
      <c r="J15" s="8">
        <v>2.8923459891016856E-2</v>
      </c>
      <c r="K15" s="9">
        <v>4.7998213040451598E-2</v>
      </c>
      <c r="L15" s="8">
        <v>3.0049166949719597E-2</v>
      </c>
      <c r="M15" s="9">
        <v>4.986631344850595E-2</v>
      </c>
      <c r="N15" s="8">
        <v>2.6076737770905689E-2</v>
      </c>
      <c r="O15" s="9">
        <v>4.3274104123229837E-2</v>
      </c>
      <c r="P15" s="8">
        <v>2.744305827067306E-2</v>
      </c>
      <c r="Q15" s="9">
        <v>4.5541500301850134E-2</v>
      </c>
      <c r="R15" s="8">
        <v>2.744305827067306E-2</v>
      </c>
      <c r="S15" s="9">
        <v>4.5541500301850134E-2</v>
      </c>
      <c r="T15" s="8">
        <v>2.744305827067306E-2</v>
      </c>
      <c r="U15" s="9">
        <v>4.5541500301850134E-2</v>
      </c>
      <c r="V15" s="8">
        <v>2.744305827067306E-2</v>
      </c>
      <c r="W15" s="9">
        <v>4.5541500301850134E-2</v>
      </c>
      <c r="X15" s="8">
        <v>2.744305827067306E-2</v>
      </c>
      <c r="Y15" s="9">
        <v>4.5541500301850134E-2</v>
      </c>
      <c r="Z15" s="8">
        <v>2.744305827067306E-2</v>
      </c>
      <c r="AA15" s="9">
        <v>4.5541500301850134E-2</v>
      </c>
      <c r="AB15" s="8">
        <v>2.7475535215176761E-2</v>
      </c>
      <c r="AC15" s="9">
        <v>4.5595395489599698E-2</v>
      </c>
      <c r="AD15" s="8">
        <v>2.7475535215176761E-2</v>
      </c>
      <c r="AE15" s="9">
        <v>4.5595395489599698E-2</v>
      </c>
      <c r="AF15" s="8">
        <v>2.7475535215176761E-2</v>
      </c>
      <c r="AG15" s="9">
        <v>4.5595395489599698E-2</v>
      </c>
      <c r="AH15" s="8">
        <v>2.7579603463457447E-2</v>
      </c>
      <c r="AI15" s="9">
        <v>4.5768095781008267E-2</v>
      </c>
      <c r="AJ15" s="8">
        <v>2.7579603463457447E-2</v>
      </c>
      <c r="AK15" s="9">
        <v>4.5768095781008267E-2</v>
      </c>
      <c r="AL15" s="8">
        <v>2.8051822016647465E-2</v>
      </c>
      <c r="AM15" s="9">
        <v>4.6551738083937311E-2</v>
      </c>
      <c r="AN15" s="8">
        <v>1.3830256905887461E-2</v>
      </c>
      <c r="AO15" s="9">
        <v>2.3245306294041916E-2</v>
      </c>
      <c r="AP15" s="8">
        <v>-0.11326960946185693</v>
      </c>
      <c r="AQ15" s="9">
        <v>-0.19037873147725307</v>
      </c>
      <c r="AX15" s="46"/>
      <c r="AY15" s="46"/>
    </row>
    <row r="16" spans="2:51" x14ac:dyDescent="0.25">
      <c r="B16" s="5" t="s">
        <v>91</v>
      </c>
      <c r="D16" s="8"/>
      <c r="E16" s="9"/>
      <c r="F16" s="8"/>
      <c r="G16" s="9"/>
      <c r="H16" s="8" t="s">
        <v>108</v>
      </c>
      <c r="I16" s="9">
        <v>0</v>
      </c>
      <c r="J16" s="8" t="s">
        <v>108</v>
      </c>
      <c r="K16" s="9">
        <v>0</v>
      </c>
      <c r="L16" s="8" t="s">
        <v>108</v>
      </c>
      <c r="M16" s="9">
        <v>0</v>
      </c>
      <c r="N16" s="8" t="s">
        <v>108</v>
      </c>
      <c r="O16" s="9">
        <v>0</v>
      </c>
      <c r="P16" s="8" t="s">
        <v>108</v>
      </c>
      <c r="Q16" s="9">
        <v>0</v>
      </c>
      <c r="R16" s="8" t="s">
        <v>108</v>
      </c>
      <c r="S16" s="9">
        <v>0</v>
      </c>
      <c r="T16" s="8" t="s">
        <v>108</v>
      </c>
      <c r="U16" s="9">
        <v>0</v>
      </c>
      <c r="V16" s="8" t="s">
        <v>108</v>
      </c>
      <c r="W16" s="9">
        <v>0</v>
      </c>
      <c r="X16" s="8" t="s">
        <v>108</v>
      </c>
      <c r="Y16" s="9">
        <v>0</v>
      </c>
      <c r="Z16" s="8" t="s">
        <v>108</v>
      </c>
      <c r="AA16" s="9">
        <v>0</v>
      </c>
      <c r="AB16" s="8" t="s">
        <v>108</v>
      </c>
      <c r="AC16" s="9">
        <v>0</v>
      </c>
      <c r="AD16" s="8" t="s">
        <v>108</v>
      </c>
      <c r="AE16" s="9">
        <v>0</v>
      </c>
      <c r="AF16" s="8" t="s">
        <v>108</v>
      </c>
      <c r="AG16" s="9">
        <v>0</v>
      </c>
      <c r="AH16" s="8" t="s">
        <v>108</v>
      </c>
      <c r="AI16" s="9">
        <v>0</v>
      </c>
      <c r="AJ16" s="8" t="s">
        <v>108</v>
      </c>
      <c r="AK16" s="9">
        <v>0</v>
      </c>
      <c r="AL16" s="8" t="s">
        <v>108</v>
      </c>
      <c r="AM16" s="9">
        <v>0</v>
      </c>
      <c r="AN16" s="8" t="s">
        <v>108</v>
      </c>
      <c r="AO16" s="9">
        <v>0</v>
      </c>
      <c r="AP16" s="8" t="s">
        <v>108</v>
      </c>
      <c r="AQ16" s="9">
        <v>0</v>
      </c>
      <c r="AX16" s="46"/>
      <c r="AY16" s="46"/>
    </row>
    <row r="17" spans="2:51" x14ac:dyDescent="0.25">
      <c r="B17" s="5" t="s">
        <v>92</v>
      </c>
      <c r="D17" s="8"/>
      <c r="E17" s="9"/>
      <c r="F17" s="8"/>
      <c r="G17" s="9"/>
      <c r="H17" s="8" t="s">
        <v>108</v>
      </c>
      <c r="I17" s="9">
        <v>0</v>
      </c>
      <c r="J17" s="8" t="s">
        <v>108</v>
      </c>
      <c r="K17" s="9">
        <v>0</v>
      </c>
      <c r="L17" s="8" t="s">
        <v>108</v>
      </c>
      <c r="M17" s="9">
        <v>0</v>
      </c>
      <c r="N17" s="8" t="s">
        <v>108</v>
      </c>
      <c r="O17" s="9">
        <v>0</v>
      </c>
      <c r="P17" s="8" t="s">
        <v>108</v>
      </c>
      <c r="Q17" s="9">
        <v>0</v>
      </c>
      <c r="R17" s="8" t="s">
        <v>108</v>
      </c>
      <c r="S17" s="9">
        <v>0</v>
      </c>
      <c r="T17" s="8" t="s">
        <v>108</v>
      </c>
      <c r="U17" s="9">
        <v>0</v>
      </c>
      <c r="V17" s="8" t="s">
        <v>108</v>
      </c>
      <c r="W17" s="9">
        <v>0</v>
      </c>
      <c r="X17" s="8" t="s">
        <v>108</v>
      </c>
      <c r="Y17" s="9">
        <v>0</v>
      </c>
      <c r="Z17" s="8" t="s">
        <v>108</v>
      </c>
      <c r="AA17" s="9">
        <v>0</v>
      </c>
      <c r="AB17" s="8" t="s">
        <v>108</v>
      </c>
      <c r="AC17" s="9">
        <v>0</v>
      </c>
      <c r="AD17" s="8" t="s">
        <v>108</v>
      </c>
      <c r="AE17" s="9">
        <v>0</v>
      </c>
      <c r="AF17" s="8" t="s">
        <v>108</v>
      </c>
      <c r="AG17" s="9">
        <v>0</v>
      </c>
      <c r="AH17" s="8" t="s">
        <v>108</v>
      </c>
      <c r="AI17" s="9">
        <v>0</v>
      </c>
      <c r="AJ17" s="8" t="s">
        <v>108</v>
      </c>
      <c r="AK17" s="9">
        <v>0</v>
      </c>
      <c r="AL17" s="8" t="s">
        <v>108</v>
      </c>
      <c r="AM17" s="9">
        <v>0</v>
      </c>
      <c r="AN17" s="8">
        <v>4.7249985747610967E-2</v>
      </c>
      <c r="AO17" s="9">
        <v>0.10192216830877805</v>
      </c>
      <c r="AP17" s="8">
        <v>-7.4424421890012193E-2</v>
      </c>
      <c r="AQ17" s="9">
        <v>-0.16053969824828723</v>
      </c>
      <c r="AX17" s="46"/>
      <c r="AY17" s="46"/>
    </row>
    <row r="18" spans="2:51" x14ac:dyDescent="0.25">
      <c r="B18" s="5" t="s">
        <v>20</v>
      </c>
      <c r="D18" s="8"/>
      <c r="E18" s="9"/>
      <c r="F18" s="8"/>
      <c r="G18" s="9"/>
      <c r="H18" s="8">
        <v>2.0370473930796607E-2</v>
      </c>
      <c r="I18" s="9">
        <v>4.5493720357171065E-2</v>
      </c>
      <c r="J18" s="8">
        <v>1.9767943060673865E-2</v>
      </c>
      <c r="K18" s="9">
        <v>4.4148078080754431E-2</v>
      </c>
      <c r="L18" s="8">
        <v>1.8112230432067555E-2</v>
      </c>
      <c r="M18" s="9">
        <v>4.0450347356690133E-2</v>
      </c>
      <c r="N18" s="8">
        <v>2.0914090183733913E-2</v>
      </c>
      <c r="O18" s="9">
        <v>4.6707787633011658E-2</v>
      </c>
      <c r="P18" s="8">
        <v>2.0224108188324763E-2</v>
      </c>
      <c r="Q18" s="9">
        <v>4.5166839294879149E-2</v>
      </c>
      <c r="R18" s="8">
        <v>2.0224108188324763E-2</v>
      </c>
      <c r="S18" s="9">
        <v>4.5166839294879149E-2</v>
      </c>
      <c r="T18" s="8">
        <v>2.0224108188324763E-2</v>
      </c>
      <c r="U18" s="9">
        <v>4.5166839294879149E-2</v>
      </c>
      <c r="V18" s="8">
        <v>2.0224108188324763E-2</v>
      </c>
      <c r="W18" s="9">
        <v>4.5166839294879149E-2</v>
      </c>
      <c r="X18" s="8">
        <v>2.0224108188324763E-2</v>
      </c>
      <c r="Y18" s="9">
        <v>4.5166839294879149E-2</v>
      </c>
      <c r="Z18" s="8">
        <v>2.0224108188324763E-2</v>
      </c>
      <c r="AA18" s="9">
        <v>4.5166839294879149E-2</v>
      </c>
      <c r="AB18" s="8">
        <v>2.0021457421200095E-2</v>
      </c>
      <c r="AC18" s="9">
        <v>4.4714255945024338E-2</v>
      </c>
      <c r="AD18" s="8">
        <v>2.0021457421200095E-2</v>
      </c>
      <c r="AE18" s="9">
        <v>4.4714255945024338E-2</v>
      </c>
      <c r="AF18" s="8">
        <v>2.0021457421200095E-2</v>
      </c>
      <c r="AG18" s="9">
        <v>4.4714255945024338E-2</v>
      </c>
      <c r="AH18" s="8">
        <v>1.9970508660649866E-2</v>
      </c>
      <c r="AI18" s="9">
        <v>4.4600471225390917E-2</v>
      </c>
      <c r="AJ18" s="8">
        <v>1.9970508660649866E-2</v>
      </c>
      <c r="AK18" s="9">
        <v>4.4600471225390917E-2</v>
      </c>
      <c r="AL18" s="8">
        <v>1.9207807500455365E-2</v>
      </c>
      <c r="AM18" s="9">
        <v>4.2897117959489438E-2</v>
      </c>
      <c r="AN18" s="8">
        <v>3.4043224793307569E-3</v>
      </c>
      <c r="AO18" s="9">
        <v>8.5108538566978885E-3</v>
      </c>
      <c r="AP18" s="8">
        <v>-8.9938750041884896E-2</v>
      </c>
      <c r="AQ18" s="9">
        <v>-0.22484813419057842</v>
      </c>
      <c r="AX18" s="46"/>
      <c r="AY18" s="46"/>
    </row>
    <row r="19" spans="2:51" x14ac:dyDescent="0.25">
      <c r="B19" s="5" t="s">
        <v>21</v>
      </c>
      <c r="D19" s="8"/>
      <c r="E19" s="9"/>
      <c r="F19" s="8"/>
      <c r="G19" s="9"/>
      <c r="H19" s="8">
        <v>2.3640468405289772E-2</v>
      </c>
      <c r="I19" s="9">
        <v>4.5597478117669427E-2</v>
      </c>
      <c r="J19" s="8">
        <v>2.3197410804516982E-2</v>
      </c>
      <c r="K19" s="9">
        <v>4.4742913440279905E-2</v>
      </c>
      <c r="L19" s="8">
        <v>2.0617531503684727E-2</v>
      </c>
      <c r="M19" s="9">
        <v>3.9766870328561806E-2</v>
      </c>
      <c r="N19" s="8">
        <v>2.3819583693920121E-2</v>
      </c>
      <c r="O19" s="9">
        <v>4.5942953736588729E-2</v>
      </c>
      <c r="P19" s="8">
        <v>2.249881437609158E-2</v>
      </c>
      <c r="Q19" s="9">
        <v>4.3395468253826536E-2</v>
      </c>
      <c r="R19" s="8">
        <v>2.249881437609158E-2</v>
      </c>
      <c r="S19" s="9">
        <v>4.3395468253826536E-2</v>
      </c>
      <c r="T19" s="8">
        <v>2.249881437609158E-2</v>
      </c>
      <c r="U19" s="9">
        <v>4.3395468253826536E-2</v>
      </c>
      <c r="V19" s="8">
        <v>2.249881437609158E-2</v>
      </c>
      <c r="W19" s="9">
        <v>4.3395468253826536E-2</v>
      </c>
      <c r="X19" s="8">
        <v>2.249881437609158E-2</v>
      </c>
      <c r="Y19" s="9">
        <v>4.3395468253826536E-2</v>
      </c>
      <c r="Z19" s="8">
        <v>2.249881437609158E-2</v>
      </c>
      <c r="AA19" s="9">
        <v>4.3395468253826536E-2</v>
      </c>
      <c r="AB19" s="8">
        <v>2.2035237068613656E-2</v>
      </c>
      <c r="AC19" s="9">
        <v>4.2501325389515038E-2</v>
      </c>
      <c r="AD19" s="8">
        <v>2.2035237068613656E-2</v>
      </c>
      <c r="AE19" s="9">
        <v>4.2501325389515038E-2</v>
      </c>
      <c r="AF19" s="8">
        <v>2.2035237068613656E-2</v>
      </c>
      <c r="AG19" s="9">
        <v>4.2501325389515038E-2</v>
      </c>
      <c r="AH19" s="8">
        <v>2.3164107549979995E-2</v>
      </c>
      <c r="AI19" s="9">
        <v>4.4678678485457292E-2</v>
      </c>
      <c r="AJ19" s="8">
        <v>2.3164107549979995E-2</v>
      </c>
      <c r="AK19" s="9">
        <v>4.4678678485457292E-2</v>
      </c>
      <c r="AL19" s="8">
        <v>2.2413822837308306E-2</v>
      </c>
      <c r="AM19" s="9">
        <v>4.3231537499011437E-2</v>
      </c>
      <c r="AN19" s="8">
        <v>1.4936072821253976E-2</v>
      </c>
      <c r="AO19" s="9">
        <v>3.0218570795925003E-2</v>
      </c>
      <c r="AP19" s="8">
        <v>-8.9628506828366206E-2</v>
      </c>
      <c r="AQ19" s="9">
        <v>-0.18133584452480161</v>
      </c>
      <c r="AX19" s="46"/>
      <c r="AY19" s="46"/>
    </row>
    <row r="20" spans="2:51" x14ac:dyDescent="0.25">
      <c r="B20" s="5" t="s">
        <v>22</v>
      </c>
      <c r="D20" s="8"/>
      <c r="E20" s="9"/>
      <c r="F20" s="8"/>
      <c r="G20" s="9"/>
      <c r="H20" s="8">
        <v>2.7243949107230714E-2</v>
      </c>
      <c r="I20" s="9">
        <v>3.6635766657204964E-2</v>
      </c>
      <c r="J20" s="8">
        <v>2.8341315854306215E-2</v>
      </c>
      <c r="K20" s="9">
        <v>3.8111429085034121E-2</v>
      </c>
      <c r="L20" s="8">
        <v>2.6227798864976615E-2</v>
      </c>
      <c r="M20" s="9">
        <v>3.5269318532619262E-2</v>
      </c>
      <c r="N20" s="8">
        <v>3.2454032145857514E-2</v>
      </c>
      <c r="O20" s="9">
        <v>4.3641923720430846E-2</v>
      </c>
      <c r="P20" s="8">
        <v>3.1062625947854805E-2</v>
      </c>
      <c r="Q20" s="9">
        <v>4.1770857503313052E-2</v>
      </c>
      <c r="R20" s="8">
        <v>3.1062625947854805E-2</v>
      </c>
      <c r="S20" s="9">
        <v>4.1770857503313052E-2</v>
      </c>
      <c r="T20" s="8">
        <v>3.1061509259697306E-2</v>
      </c>
      <c r="U20" s="9">
        <v>4.1769355858797166E-2</v>
      </c>
      <c r="V20" s="8">
        <v>3.1061509259697306E-2</v>
      </c>
      <c r="W20" s="9">
        <v>4.1769355858797166E-2</v>
      </c>
      <c r="X20" s="8">
        <v>3.1061509259697306E-2</v>
      </c>
      <c r="Y20" s="9">
        <v>4.1769355858797166E-2</v>
      </c>
      <c r="Z20" s="8">
        <v>3.1135804459829552E-2</v>
      </c>
      <c r="AA20" s="9">
        <v>4.186926287319797E-2</v>
      </c>
      <c r="AB20" s="8">
        <v>2.9863124834838217E-2</v>
      </c>
      <c r="AC20" s="9">
        <v>4.0157851888430691E-2</v>
      </c>
      <c r="AD20" s="8">
        <v>2.9863124834838217E-2</v>
      </c>
      <c r="AE20" s="9">
        <v>4.0157851888430691E-2</v>
      </c>
      <c r="AF20" s="8">
        <v>2.9863124834838217E-2</v>
      </c>
      <c r="AG20" s="9">
        <v>4.0157851888430691E-2</v>
      </c>
      <c r="AH20" s="8">
        <v>2.9985759632155773E-2</v>
      </c>
      <c r="AI20" s="9">
        <v>4.0322762628826329E-2</v>
      </c>
      <c r="AJ20" s="8">
        <v>2.9985759632155773E-2</v>
      </c>
      <c r="AK20" s="9">
        <v>4.0322762628826329E-2</v>
      </c>
      <c r="AL20" s="8">
        <v>2.9212556728264394E-2</v>
      </c>
      <c r="AM20" s="9">
        <v>3.9283013176419641E-2</v>
      </c>
      <c r="AN20" s="8">
        <v>2.233494854799889E-2</v>
      </c>
      <c r="AO20" s="9">
        <v>2.9963868463868188E-2</v>
      </c>
      <c r="AP20" s="8">
        <v>-0.11027989485142364</v>
      </c>
      <c r="AQ20" s="9">
        <v>-0.14794805801481614</v>
      </c>
      <c r="AX20" s="46"/>
      <c r="AY20" s="46"/>
    </row>
    <row r="21" spans="2:51" x14ac:dyDescent="0.25">
      <c r="B21" s="5" t="s">
        <v>72</v>
      </c>
      <c r="D21" s="8"/>
      <c r="E21" s="9"/>
      <c r="F21" s="8"/>
      <c r="G21" s="9"/>
      <c r="H21" s="8">
        <v>2.5167785234899265E-2</v>
      </c>
      <c r="I21" s="9">
        <v>7.4999999999999845E-2</v>
      </c>
      <c r="J21" s="8">
        <v>2.5167785234899265E-2</v>
      </c>
      <c r="K21" s="9">
        <v>7.4999999999999845E-2</v>
      </c>
      <c r="L21" s="8">
        <v>2.8523489932885893E-2</v>
      </c>
      <c r="M21" s="9">
        <v>8.4999999999999659E-2</v>
      </c>
      <c r="N21" s="8">
        <v>1.0738255033557076E-2</v>
      </c>
      <c r="O21" s="9">
        <v>3.1999999999999779E-2</v>
      </c>
      <c r="P21" s="8">
        <v>1.7785234899328595E-2</v>
      </c>
      <c r="Q21" s="9">
        <v>5.299999999999927E-2</v>
      </c>
      <c r="R21" s="8">
        <v>1.7785234899328595E-2</v>
      </c>
      <c r="S21" s="9">
        <v>5.299999999999927E-2</v>
      </c>
      <c r="T21" s="8">
        <v>1.744966442953011E-2</v>
      </c>
      <c r="U21" s="9">
        <v>5.1999999999999415E-2</v>
      </c>
      <c r="V21" s="8">
        <v>1.744966442953011E-2</v>
      </c>
      <c r="W21" s="9">
        <v>5.1999999999999415E-2</v>
      </c>
      <c r="X21" s="8">
        <v>1.744966442953011E-2</v>
      </c>
      <c r="Y21" s="9">
        <v>5.1999999999999415E-2</v>
      </c>
      <c r="Z21" s="8">
        <v>1.7785234899328595E-2</v>
      </c>
      <c r="AA21" s="9">
        <v>5.299999999999927E-2</v>
      </c>
      <c r="AB21" s="8">
        <v>2.2818791946308536E-2</v>
      </c>
      <c r="AC21" s="9">
        <v>6.7999999999999602E-2</v>
      </c>
      <c r="AD21" s="8">
        <v>2.2818791946308536E-2</v>
      </c>
      <c r="AE21" s="9">
        <v>6.7999999999999602E-2</v>
      </c>
      <c r="AF21" s="8">
        <v>2.2818791946308536E-2</v>
      </c>
      <c r="AG21" s="9">
        <v>6.7999999999999602E-2</v>
      </c>
      <c r="AH21" s="8">
        <v>2.3489932885905729E-2</v>
      </c>
      <c r="AI21" s="9">
        <v>6.9999999999999313E-2</v>
      </c>
      <c r="AJ21" s="8">
        <v>2.3489932885905729E-2</v>
      </c>
      <c r="AK21" s="9">
        <v>6.9999999999999313E-2</v>
      </c>
      <c r="AL21" s="8">
        <v>2.3825503355704658E-2</v>
      </c>
      <c r="AM21" s="9">
        <v>7.0999999999999799E-2</v>
      </c>
      <c r="AN21" s="8">
        <v>1.3758389261744997E-2</v>
      </c>
      <c r="AO21" s="9">
        <v>4.0999999999999828E-2</v>
      </c>
      <c r="AP21" s="8">
        <v>-4.32885906040269E-2</v>
      </c>
      <c r="AQ21" s="9">
        <v>-0.12900000000000006</v>
      </c>
      <c r="AX21" s="46"/>
      <c r="AY21" s="46"/>
    </row>
    <row r="22" spans="2:51" x14ac:dyDescent="0.25">
      <c r="B22" s="5" t="s">
        <v>73</v>
      </c>
      <c r="D22" s="8"/>
      <c r="E22" s="9"/>
      <c r="F22" s="8"/>
      <c r="G22" s="9"/>
      <c r="H22" s="8">
        <v>2.6392111368909399E-2</v>
      </c>
      <c r="I22" s="9">
        <v>9.0999999999999706E-2</v>
      </c>
      <c r="J22" s="8">
        <v>2.6392111368909399E-2</v>
      </c>
      <c r="K22" s="9">
        <v>9.0999999999999706E-2</v>
      </c>
      <c r="L22" s="8">
        <v>2.9872389791183229E-2</v>
      </c>
      <c r="M22" s="9">
        <v>0.1029999999999998</v>
      </c>
      <c r="N22" s="8">
        <v>1.0730858468677384E-2</v>
      </c>
      <c r="O22" s="9">
        <v>3.6999999999999575E-2</v>
      </c>
      <c r="P22" s="8">
        <v>1.6821345707656477E-2</v>
      </c>
      <c r="Q22" s="9">
        <v>5.7999999999999594E-2</v>
      </c>
      <c r="R22" s="8">
        <v>1.6821345707656477E-2</v>
      </c>
      <c r="S22" s="9">
        <v>5.7999999999999594E-2</v>
      </c>
      <c r="T22" s="8">
        <v>1.6821345707656477E-2</v>
      </c>
      <c r="U22" s="9">
        <v>5.7999999999999594E-2</v>
      </c>
      <c r="V22" s="8">
        <v>1.6821345707656477E-2</v>
      </c>
      <c r="W22" s="9">
        <v>5.7999999999999594E-2</v>
      </c>
      <c r="X22" s="8">
        <v>1.6821345707656477E-2</v>
      </c>
      <c r="Y22" s="9">
        <v>5.7999999999999594E-2</v>
      </c>
      <c r="Z22" s="8">
        <v>1.6821345707656477E-2</v>
      </c>
      <c r="AA22" s="9">
        <v>5.7999999999999594E-2</v>
      </c>
      <c r="AB22" s="8">
        <v>2.0591647331786422E-2</v>
      </c>
      <c r="AC22" s="9">
        <v>7.099999999999955E-2</v>
      </c>
      <c r="AD22" s="8">
        <v>2.0591647331786422E-2</v>
      </c>
      <c r="AE22" s="9">
        <v>7.099999999999955E-2</v>
      </c>
      <c r="AF22" s="8">
        <v>2.0591647331786422E-2</v>
      </c>
      <c r="AG22" s="9">
        <v>7.099999999999955E-2</v>
      </c>
      <c r="AH22" s="8">
        <v>2.1171693735498875E-2</v>
      </c>
      <c r="AI22" s="9">
        <v>7.2999999999999843E-2</v>
      </c>
      <c r="AJ22" s="8">
        <v>2.1171693735498875E-2</v>
      </c>
      <c r="AK22" s="9">
        <v>7.2999999999999843E-2</v>
      </c>
      <c r="AL22" s="8">
        <v>2.1461716937354991E-2</v>
      </c>
      <c r="AM22" s="9">
        <v>7.3999999999999705E-2</v>
      </c>
      <c r="AN22" s="8">
        <v>1.1890951276102069E-2</v>
      </c>
      <c r="AO22" s="9">
        <v>4.1000000000000057E-2</v>
      </c>
      <c r="AP22" s="8">
        <v>-6.4965197215777315E-2</v>
      </c>
      <c r="AQ22" s="9">
        <v>-0.22400000000000012</v>
      </c>
      <c r="AX22" s="46"/>
      <c r="AY22" s="46"/>
    </row>
    <row r="23" spans="2:51" x14ac:dyDescent="0.25">
      <c r="B23" s="5" t="s">
        <v>74</v>
      </c>
      <c r="D23" s="8"/>
      <c r="E23" s="9"/>
      <c r="F23" s="8"/>
      <c r="G23" s="9"/>
      <c r="H23" s="8">
        <v>2.6517383618149593E-2</v>
      </c>
      <c r="I23" s="9">
        <v>0.13499999999999984</v>
      </c>
      <c r="J23" s="8">
        <v>2.6910233745826018E-2</v>
      </c>
      <c r="K23" s="9">
        <v>0.13699999999999984</v>
      </c>
      <c r="L23" s="8">
        <v>2.9660184639560105E-2</v>
      </c>
      <c r="M23" s="9">
        <v>0.1510000000000003</v>
      </c>
      <c r="N23" s="8">
        <v>1.4731879787861057E-2</v>
      </c>
      <c r="O23" s="9">
        <v>7.500000000000083E-2</v>
      </c>
      <c r="P23" s="8">
        <v>1.8267530936947551E-2</v>
      </c>
      <c r="Q23" s="9">
        <v>9.3000000000000541E-2</v>
      </c>
      <c r="R23" s="8">
        <v>1.8267530936947551E-2</v>
      </c>
      <c r="S23" s="9">
        <v>9.3000000000000541E-2</v>
      </c>
      <c r="T23" s="8">
        <v>1.8267530936947551E-2</v>
      </c>
      <c r="U23" s="9">
        <v>9.3000000000000541E-2</v>
      </c>
      <c r="V23" s="8">
        <v>1.8267530936947551E-2</v>
      </c>
      <c r="W23" s="9">
        <v>9.3000000000000541E-2</v>
      </c>
      <c r="X23" s="8">
        <v>1.8267530936947551E-2</v>
      </c>
      <c r="Y23" s="9">
        <v>9.3000000000000541E-2</v>
      </c>
      <c r="Z23" s="8">
        <v>1.8267530936947551E-2</v>
      </c>
      <c r="AA23" s="9">
        <v>9.3000000000000541E-2</v>
      </c>
      <c r="AB23" s="8">
        <v>2.0428206639167223E-2</v>
      </c>
      <c r="AC23" s="9">
        <v>0.10400000000000036</v>
      </c>
      <c r="AD23" s="8">
        <v>2.0428206639167223E-2</v>
      </c>
      <c r="AE23" s="9">
        <v>0.10400000000000036</v>
      </c>
      <c r="AF23" s="8">
        <v>2.0428206639167223E-2</v>
      </c>
      <c r="AG23" s="9">
        <v>0.10400000000000036</v>
      </c>
      <c r="AH23" s="8">
        <v>2.1017481830681639E-2</v>
      </c>
      <c r="AI23" s="9">
        <v>0.10700000000000032</v>
      </c>
      <c r="AJ23" s="8">
        <v>2.1017481830681639E-2</v>
      </c>
      <c r="AK23" s="9">
        <v>0.10700000000000032</v>
      </c>
      <c r="AL23" s="8">
        <v>2.1213906894519852E-2</v>
      </c>
      <c r="AM23" s="9">
        <v>0.10800000000000029</v>
      </c>
      <c r="AN23" s="8">
        <v>1.2964054213317588E-2</v>
      </c>
      <c r="AO23" s="9">
        <v>6.5999999999999878E-2</v>
      </c>
      <c r="AP23" s="8">
        <v>-8.6230603024946006E-2</v>
      </c>
      <c r="AQ23" s="9">
        <v>-0.43900000000000017</v>
      </c>
      <c r="AX23" s="46"/>
      <c r="AY23" s="46"/>
    </row>
    <row r="24" spans="2:51" x14ac:dyDescent="0.25">
      <c r="B24" s="5" t="s">
        <v>75</v>
      </c>
      <c r="D24" s="8"/>
      <c r="E24" s="9"/>
      <c r="F24" s="8"/>
      <c r="G24" s="9"/>
      <c r="H24" s="8">
        <v>2.4087591240875783E-2</v>
      </c>
      <c r="I24" s="9">
        <v>6.5999999999999573E-2</v>
      </c>
      <c r="J24" s="8">
        <v>2.3722627737226221E-2</v>
      </c>
      <c r="K24" s="9">
        <v>6.4999999999999961E-2</v>
      </c>
      <c r="L24" s="8">
        <v>2.7007299270072727E-2</v>
      </c>
      <c r="M24" s="9">
        <v>7.3999999999999261E-2</v>
      </c>
      <c r="N24" s="8">
        <v>1.1313868613138434E-2</v>
      </c>
      <c r="O24" s="9">
        <v>3.099999999999916E-2</v>
      </c>
      <c r="P24" s="8">
        <v>1.8613138686131014E-2</v>
      </c>
      <c r="Q24" s="9">
        <v>5.0999999999999233E-2</v>
      </c>
      <c r="R24" s="8">
        <v>1.8613138686131014E-2</v>
      </c>
      <c r="S24" s="9">
        <v>5.0999999999999233E-2</v>
      </c>
      <c r="T24" s="8">
        <v>1.8613138686131014E-2</v>
      </c>
      <c r="U24" s="9">
        <v>5.0999999999999233E-2</v>
      </c>
      <c r="V24" s="8">
        <v>1.8613138686131014E-2</v>
      </c>
      <c r="W24" s="9">
        <v>5.0999999999999233E-2</v>
      </c>
      <c r="X24" s="8">
        <v>1.8613138686131014E-2</v>
      </c>
      <c r="Y24" s="9">
        <v>5.0999999999999233E-2</v>
      </c>
      <c r="Z24" s="8">
        <v>1.8613138686131014E-2</v>
      </c>
      <c r="AA24" s="9">
        <v>5.0999999999999233E-2</v>
      </c>
      <c r="AB24" s="8">
        <v>2.4817518248174908E-2</v>
      </c>
      <c r="AC24" s="9">
        <v>6.7999999999999353E-2</v>
      </c>
      <c r="AD24" s="8">
        <v>2.4817518248174908E-2</v>
      </c>
      <c r="AE24" s="9">
        <v>6.7999999999999353E-2</v>
      </c>
      <c r="AF24" s="8">
        <v>2.4817518248174908E-2</v>
      </c>
      <c r="AG24" s="9">
        <v>6.7999999999999353E-2</v>
      </c>
      <c r="AH24" s="8">
        <v>2.5912408759123817E-2</v>
      </c>
      <c r="AI24" s="9">
        <v>7.0999999999999314E-2</v>
      </c>
      <c r="AJ24" s="8">
        <v>2.5912408759123817E-2</v>
      </c>
      <c r="AK24" s="9">
        <v>7.0999999999999314E-2</v>
      </c>
      <c r="AL24" s="8">
        <v>2.5912408759123817E-2</v>
      </c>
      <c r="AM24" s="9">
        <v>7.0999999999999314E-2</v>
      </c>
      <c r="AN24" s="8">
        <v>1.5693430656934293E-2</v>
      </c>
      <c r="AO24" s="9">
        <v>4.2999999999999997E-2</v>
      </c>
      <c r="AP24" s="8">
        <v>-2.5547445255474477E-2</v>
      </c>
      <c r="AQ24" s="9">
        <v>-7.000000000000009E-2</v>
      </c>
      <c r="AX24" s="46"/>
      <c r="AY24" s="46"/>
    </row>
    <row r="25" spans="2:51" ht="16.5" thickBot="1" x14ac:dyDescent="0.3">
      <c r="B25" s="5" t="s">
        <v>23</v>
      </c>
      <c r="D25" s="10"/>
      <c r="E25" s="11"/>
      <c r="F25" s="10"/>
      <c r="G25" s="11"/>
      <c r="H25" s="10">
        <v>2.6335170976559574E-2</v>
      </c>
      <c r="I25" s="11">
        <v>9.6125513241039462E-2</v>
      </c>
      <c r="J25" s="10">
        <v>2.6372142558197309E-2</v>
      </c>
      <c r="K25" s="11">
        <v>9.6260462517177625E-2</v>
      </c>
      <c r="L25" s="10">
        <v>2.9759156364750794E-2</v>
      </c>
      <c r="M25" s="11">
        <v>0.10862333803445548</v>
      </c>
      <c r="N25" s="10">
        <v>1.1682543357309338E-2</v>
      </c>
      <c r="O25" s="11">
        <v>4.2642232214159512E-2</v>
      </c>
      <c r="P25" s="10">
        <v>1.7189820606005268E-2</v>
      </c>
      <c r="Q25" s="11">
        <v>6.2744241521894645E-2</v>
      </c>
      <c r="R25" s="10">
        <v>1.7189820606005268E-2</v>
      </c>
      <c r="S25" s="11">
        <v>6.2744241521894645E-2</v>
      </c>
      <c r="T25" s="10">
        <v>1.7189820606005268E-2</v>
      </c>
      <c r="U25" s="11">
        <v>6.2744241521894645E-2</v>
      </c>
      <c r="V25" s="10">
        <v>1.7189820606005268E-2</v>
      </c>
      <c r="W25" s="11">
        <v>6.2744241521894645E-2</v>
      </c>
      <c r="X25" s="10">
        <v>1.7189820606005268E-2</v>
      </c>
      <c r="Y25" s="11">
        <v>6.2744241521894645E-2</v>
      </c>
      <c r="Z25" s="10">
        <v>1.7204845106698619E-2</v>
      </c>
      <c r="AA25" s="11">
        <v>6.2799082169848669E-2</v>
      </c>
      <c r="AB25" s="10">
        <v>2.0650918509432126E-2</v>
      </c>
      <c r="AC25" s="11">
        <v>7.537753001052927E-2</v>
      </c>
      <c r="AD25" s="10">
        <v>2.0650918509432126E-2</v>
      </c>
      <c r="AE25" s="11">
        <v>7.537753001052927E-2</v>
      </c>
      <c r="AF25" s="10">
        <v>2.0650918509432126E-2</v>
      </c>
      <c r="AG25" s="11">
        <v>7.537753001052927E-2</v>
      </c>
      <c r="AH25" s="10">
        <v>2.1314226814030723E-2</v>
      </c>
      <c r="AI25" s="11">
        <v>7.7798659202109016E-2</v>
      </c>
      <c r="AJ25" s="10">
        <v>2.1314226814030723E-2</v>
      </c>
      <c r="AK25" s="11">
        <v>7.7798659202109016E-2</v>
      </c>
      <c r="AL25" s="10">
        <v>2.1589244253681805E-2</v>
      </c>
      <c r="AM25" s="11">
        <v>7.8802495196195768E-2</v>
      </c>
      <c r="AN25" s="10">
        <v>1.2492650843729969E-2</v>
      </c>
      <c r="AO25" s="11">
        <v>4.559919034372352E-2</v>
      </c>
      <c r="AP25" s="10">
        <v>-6.7518181392929866E-2</v>
      </c>
      <c r="AQ25" s="11">
        <v>-0.24644684651084239</v>
      </c>
      <c r="AX25" s="46"/>
      <c r="AY25" s="46"/>
    </row>
    <row r="26" spans="2:51" ht="7.5" customHeight="1" x14ac:dyDescent="0.25"/>
    <row r="27" spans="2:51" ht="3" customHeight="1" thickBot="1" x14ac:dyDescent="0.3"/>
    <row r="28" spans="2:51" ht="110.1" customHeight="1" x14ac:dyDescent="0.25">
      <c r="D28" s="70"/>
      <c r="E28" s="71"/>
      <c r="F28" s="70"/>
      <c r="G28" s="71"/>
      <c r="H28" s="70" t="s">
        <v>93</v>
      </c>
      <c r="I28" s="71"/>
      <c r="J28" s="70" t="s">
        <v>0</v>
      </c>
      <c r="K28" s="71"/>
      <c r="L28" s="70" t="s">
        <v>27</v>
      </c>
      <c r="M28" s="71"/>
      <c r="N28" s="70" t="str">
        <f>N4</f>
        <v>Table 1020: Change In 500MW Model</v>
      </c>
      <c r="O28" s="71"/>
      <c r="P28" s="70" t="str">
        <f>P4</f>
        <v>Table 1022 - 1028: service model inputs</v>
      </c>
      <c r="Q28" s="71"/>
      <c r="R28" s="70" t="str">
        <f>R4</f>
        <v>Table 1032: LAF values</v>
      </c>
      <c r="S28" s="71"/>
      <c r="T28" s="70" t="s">
        <v>28</v>
      </c>
      <c r="U28" s="71"/>
      <c r="V28" s="70" t="str">
        <f>V4</f>
        <v>Table 1041: load characteristics (Load Factor)</v>
      </c>
      <c r="W28" s="71"/>
      <c r="X28" s="70" t="str">
        <f>X4</f>
        <v>Table 1041: load characteristics (Coincidence Factor)</v>
      </c>
      <c r="Y28" s="71"/>
      <c r="Z28" s="70" t="str">
        <f>Z4</f>
        <v>Table 1055: NGC exit</v>
      </c>
      <c r="AA28" s="71"/>
      <c r="AB28" s="70" t="str">
        <f>AB4</f>
        <v>Table 1059: Otex</v>
      </c>
      <c r="AC28" s="71"/>
      <c r="AD28" s="70" t="str">
        <f>AD4</f>
        <v>Table 1060: Customer Contribs</v>
      </c>
      <c r="AE28" s="71"/>
      <c r="AF28" s="70" t="str">
        <f>AF4</f>
        <v>Table 1061/1062/1064: TPR data</v>
      </c>
      <c r="AG28" s="71"/>
      <c r="AH28" s="70" t="str">
        <f>AH4</f>
        <v>Table 1066/1068 - annual hours in time bands</v>
      </c>
      <c r="AI28" s="71"/>
      <c r="AJ28" s="70" t="str">
        <f>AJ4</f>
        <v>Table 1069: Peaking probabilities</v>
      </c>
      <c r="AK28" s="71"/>
      <c r="AL28" s="70" t="str">
        <f>AL4</f>
        <v>Table 1092: power factor</v>
      </c>
      <c r="AM28" s="71"/>
      <c r="AN28" s="70" t="str">
        <f>AN4</f>
        <v>Table 1053: volumes and mpans etc forecast</v>
      </c>
      <c r="AO28" s="71"/>
      <c r="AP28" s="70" t="str">
        <f>AP4</f>
        <v>Table 1001: allowed revenue</v>
      </c>
      <c r="AQ28" s="71"/>
    </row>
    <row r="29" spans="2:51" ht="63.75" thickBot="1" x14ac:dyDescent="0.3">
      <c r="B29" s="12" t="s">
        <v>24</v>
      </c>
      <c r="D29" s="3" t="s">
        <v>9</v>
      </c>
      <c r="E29" s="4" t="s">
        <v>10</v>
      </c>
      <c r="F29" s="3" t="s">
        <v>9</v>
      </c>
      <c r="G29" s="4" t="s">
        <v>10</v>
      </c>
      <c r="H29" s="3" t="s">
        <v>9</v>
      </c>
      <c r="I29" s="4" t="s">
        <v>10</v>
      </c>
      <c r="J29" s="3" t="s">
        <v>9</v>
      </c>
      <c r="K29" s="4" t="s">
        <v>10</v>
      </c>
      <c r="L29" s="3" t="s">
        <v>9</v>
      </c>
      <c r="M29" s="4" t="s">
        <v>10</v>
      </c>
      <c r="N29" s="3" t="s">
        <v>9</v>
      </c>
      <c r="O29" s="4" t="s">
        <v>10</v>
      </c>
      <c r="P29" s="3" t="s">
        <v>9</v>
      </c>
      <c r="Q29" s="4" t="s">
        <v>10</v>
      </c>
      <c r="R29" s="3" t="s">
        <v>9</v>
      </c>
      <c r="S29" s="4" t="s">
        <v>10</v>
      </c>
      <c r="T29" s="3" t="s">
        <v>9</v>
      </c>
      <c r="U29" s="4" t="s">
        <v>10</v>
      </c>
      <c r="V29" s="3" t="s">
        <v>9</v>
      </c>
      <c r="W29" s="4" t="s">
        <v>10</v>
      </c>
      <c r="X29" s="3" t="s">
        <v>9</v>
      </c>
      <c r="Y29" s="4" t="s">
        <v>10</v>
      </c>
      <c r="Z29" s="3" t="s">
        <v>9</v>
      </c>
      <c r="AA29" s="4" t="s">
        <v>10</v>
      </c>
      <c r="AB29" s="3" t="s">
        <v>9</v>
      </c>
      <c r="AC29" s="4" t="s">
        <v>10</v>
      </c>
      <c r="AD29" s="3" t="s">
        <v>9</v>
      </c>
      <c r="AE29" s="4" t="s">
        <v>10</v>
      </c>
      <c r="AF29" s="3" t="s">
        <v>9</v>
      </c>
      <c r="AG29" s="4" t="s">
        <v>10</v>
      </c>
      <c r="AH29" s="3" t="s">
        <v>9</v>
      </c>
      <c r="AI29" s="4" t="s">
        <v>10</v>
      </c>
      <c r="AJ29" s="3" t="s">
        <v>9</v>
      </c>
      <c r="AK29" s="4" t="s">
        <v>10</v>
      </c>
      <c r="AL29" s="3" t="s">
        <v>9</v>
      </c>
      <c r="AM29" s="4" t="s">
        <v>10</v>
      </c>
      <c r="AN29" s="3" t="s">
        <v>9</v>
      </c>
      <c r="AO29" s="4" t="s">
        <v>10</v>
      </c>
      <c r="AP29" s="3" t="s">
        <v>9</v>
      </c>
      <c r="AQ29" s="4" t="s">
        <v>10</v>
      </c>
    </row>
    <row r="30" spans="2:51" ht="5.25" customHeight="1" thickBot="1" x14ac:dyDescent="0.3"/>
    <row r="31" spans="2:51" x14ac:dyDescent="0.25">
      <c r="B31" s="5" t="s">
        <v>11</v>
      </c>
      <c r="D31" s="19"/>
      <c r="E31" s="20"/>
      <c r="F31" s="19"/>
      <c r="G31" s="20"/>
      <c r="H31" s="53">
        <f t="shared" ref="H31:H49" si="0">+H7</f>
        <v>-3.4108018248295346E-2</v>
      </c>
      <c r="I31" s="13">
        <f t="shared" ref="I31:I39" si="1">IF(I7-G7=0,"-",I7-G7)</f>
        <v>-0.10058193426874824</v>
      </c>
      <c r="J31" s="53">
        <f t="shared" ref="J31:J42" si="2">IF(H7 = "","-",J7-H7)</f>
        <v>0</v>
      </c>
      <c r="K31" s="13" t="str">
        <f t="shared" ref="K31:K39" si="3">IF(K7-I7=0,"-",K7-I7)</f>
        <v>-</v>
      </c>
      <c r="L31" s="53">
        <f t="shared" ref="L31:L32" si="4">IF(J7 = "","-",L7-J7)</f>
        <v>1.0740279849106305E-3</v>
      </c>
      <c r="M31" s="13">
        <f t="shared" ref="M31:M32" si="5">IF(M7-K7=0,"-",M7-K7)</f>
        <v>3.1672262925002831E-3</v>
      </c>
      <c r="N31" s="53">
        <f t="shared" ref="N31:N32" si="6">IF(L7 = "","-",N7-L7)</f>
        <v>-2.0074256734923246E-3</v>
      </c>
      <c r="O31" s="13">
        <f t="shared" ref="O31:O32" si="7">IF(O7-M7=0,"-",O7-M7)</f>
        <v>-5.9197446087531774E-3</v>
      </c>
      <c r="P31" s="53">
        <f t="shared" ref="P31:P32" si="8">IF(N7 = "","-",P7-N7)</f>
        <v>4.2416816412182978E-4</v>
      </c>
      <c r="Q31" s="13">
        <f t="shared" ref="Q31:Q32" si="9">IF(Q7-O7=0,"-",Q7-O7)</f>
        <v>1.2508394387507477E-3</v>
      </c>
      <c r="R31" s="53">
        <f t="shared" ref="R31:R32" si="10">IF(P7 = "","-",R7-P7)</f>
        <v>0</v>
      </c>
      <c r="S31" s="13" t="str">
        <f t="shared" ref="S31:S32" si="11">IF(S7-Q7=0,"-",S7-Q7)</f>
        <v>-</v>
      </c>
      <c r="T31" s="53">
        <f t="shared" ref="T31:T32" si="12">IF(R7 = "","-",T7-R7)</f>
        <v>0</v>
      </c>
      <c r="U31" s="13" t="str">
        <f t="shared" ref="U31:U32" si="13">IF(U7-S7=0,"-",U7-S7)</f>
        <v>-</v>
      </c>
      <c r="V31" s="53">
        <f t="shared" ref="V31:V32" si="14">IF(T7 = "","-",V7-T7)</f>
        <v>0</v>
      </c>
      <c r="W31" s="13" t="str">
        <f t="shared" ref="W31:W32" si="15">IF(W7-S7=0,"-",W7-S7)</f>
        <v>-</v>
      </c>
      <c r="X31" s="53">
        <f t="shared" ref="X31:X32" si="16">IF(V7 = "","-",X7-V7)</f>
        <v>0</v>
      </c>
      <c r="Y31" s="13" t="str">
        <f t="shared" ref="Y31:Y32" si="17">IF(Y7-U7=0,"-",Y7-U7)</f>
        <v>-</v>
      </c>
      <c r="Z31" s="53">
        <f t="shared" ref="Z31:Z32" si="18">IF(X7 = "","-",Z7-X7)</f>
        <v>0</v>
      </c>
      <c r="AA31" s="13" t="str">
        <f t="shared" ref="AA31:AA32" si="19">IF(AA7-Y7=0,"-",AA7-Y7)</f>
        <v>-</v>
      </c>
      <c r="AB31" s="53">
        <f t="shared" ref="AB31:AB32" si="20">IF(Z7 = "","-",AB7-Z7)</f>
        <v>4.5252195090128566E-4</v>
      </c>
      <c r="AC31" s="13">
        <f t="shared" ref="AC31:AC32" si="21">IF(AC7-AA7=0,"-",AC7-AA7)</f>
        <v>1.3344525850013805E-3</v>
      </c>
      <c r="AD31" s="53">
        <f t="shared" ref="AD31:AD32" si="22">IF(AB7 = "","-",AD7-AB7)</f>
        <v>0</v>
      </c>
      <c r="AE31" s="13" t="str">
        <f t="shared" ref="AE31:AE32" si="23">IF(AE7-AC7=0,"-",AE7-AC7)</f>
        <v>-</v>
      </c>
      <c r="AF31" s="53">
        <f t="shared" ref="AF31:AF32" si="24">IF(AD7 = "","-",AF7-AD7)</f>
        <v>0</v>
      </c>
      <c r="AG31" s="13" t="str">
        <f t="shared" ref="AG31:AG32" si="25">IF(AG7-AE7=0,"-",AG7-AE7)</f>
        <v>-</v>
      </c>
      <c r="AH31" s="53">
        <f t="shared" ref="AH31:AH32" si="26">IF(AF7 = "","-",AH7-AF7)</f>
        <v>0</v>
      </c>
      <c r="AI31" s="13" t="str">
        <f t="shared" ref="AI31:AI32" si="27">IF(AI7-AG7=0,"-",AI7-AG7)</f>
        <v>-</v>
      </c>
      <c r="AJ31" s="53">
        <f t="shared" ref="AJ31:AJ32" si="28">IF(AH7 = "","-",AJ7-AH7)</f>
        <v>0</v>
      </c>
      <c r="AK31" s="13" t="str">
        <f t="shared" ref="AK31:AK32" si="29">IF(AK7-AI7=0,"-",AK7-AI7)</f>
        <v>-</v>
      </c>
      <c r="AL31" s="53">
        <f t="shared" ref="AL31:AL32" si="30">IF(AJ7 = "","-",AL7-AJ7)</f>
        <v>3.3910680378401725E-4</v>
      </c>
      <c r="AM31" s="13">
        <f t="shared" ref="AM31:AM32" si="31">IF(AM7-AK7=0,"-",AM7-AK7)</f>
        <v>9.9999999999984823E-4</v>
      </c>
      <c r="AN31" s="53">
        <f t="shared" ref="AN31:AN32" si="32">IF(AL7 = "","-",AN7-AL7)</f>
        <v>-9.101476161351707E-3</v>
      </c>
      <c r="AO31" s="13">
        <f t="shared" ref="AO31:AO32" si="33">IF(AO7-AM7=0,"-",AO7-AM7)</f>
        <v>-2.7309050924289424E-2</v>
      </c>
      <c r="AP31" s="53">
        <f t="shared" ref="AP31:AP32" si="34">IF(AN7 = "","-",AP7-AN7)</f>
        <v>-0.10203183716040931</v>
      </c>
      <c r="AQ31" s="13">
        <f t="shared" ref="AQ31:AQ32" si="35">IF(AQ7-AO7=0,"-",AQ7-AO7)</f>
        <v>-0.3020000000000001</v>
      </c>
      <c r="AS31" s="46"/>
      <c r="AT31" s="41"/>
    </row>
    <row r="32" spans="2:51" x14ac:dyDescent="0.25">
      <c r="B32" s="5" t="s">
        <v>12</v>
      </c>
      <c r="D32" s="21"/>
      <c r="E32" s="22"/>
      <c r="F32" s="21"/>
      <c r="G32" s="22"/>
      <c r="H32" s="54">
        <f t="shared" si="0"/>
        <v>2.2873333628994796E-2</v>
      </c>
      <c r="I32" s="14">
        <f t="shared" si="1"/>
        <v>4.0232239824520538E-2</v>
      </c>
      <c r="J32" s="54">
        <f t="shared" si="2"/>
        <v>-2.8520458861902576E-4</v>
      </c>
      <c r="K32" s="14">
        <f t="shared" si="3"/>
        <v>-5.0165050685173351E-4</v>
      </c>
      <c r="L32" s="54">
        <f t="shared" si="4"/>
        <v>7.5870012330248038E-4</v>
      </c>
      <c r="M32" s="14">
        <f t="shared" si="5"/>
        <v>1.3344887024644911E-3</v>
      </c>
      <c r="N32" s="54">
        <f t="shared" si="6"/>
        <v>-2.0344560484453211E-4</v>
      </c>
      <c r="O32" s="14">
        <f t="shared" si="7"/>
        <v>-3.5784343891911985E-4</v>
      </c>
      <c r="P32" s="54">
        <f t="shared" si="8"/>
        <v>2.9088171934121831E-4</v>
      </c>
      <c r="Q32" s="14">
        <f t="shared" si="9"/>
        <v>5.1163609480469469E-4</v>
      </c>
      <c r="R32" s="54">
        <f t="shared" si="10"/>
        <v>0</v>
      </c>
      <c r="S32" s="14" t="str">
        <f t="shared" si="11"/>
        <v>-</v>
      </c>
      <c r="T32" s="54">
        <f t="shared" si="12"/>
        <v>0</v>
      </c>
      <c r="U32" s="14" t="str">
        <f t="shared" si="13"/>
        <v>-</v>
      </c>
      <c r="V32" s="54">
        <f t="shared" si="14"/>
        <v>0</v>
      </c>
      <c r="W32" s="14" t="str">
        <f t="shared" si="15"/>
        <v>-</v>
      </c>
      <c r="X32" s="54">
        <f t="shared" si="16"/>
        <v>0</v>
      </c>
      <c r="Y32" s="14" t="str">
        <f t="shared" si="17"/>
        <v>-</v>
      </c>
      <c r="Z32" s="54">
        <f t="shared" si="18"/>
        <v>0</v>
      </c>
      <c r="AA32" s="14" t="str">
        <f t="shared" si="19"/>
        <v>-</v>
      </c>
      <c r="AB32" s="54">
        <f t="shared" si="20"/>
        <v>3.8784229245525381E-4</v>
      </c>
      <c r="AC32" s="14">
        <f t="shared" si="21"/>
        <v>6.821814597400902E-4</v>
      </c>
      <c r="AD32" s="54">
        <f t="shared" si="22"/>
        <v>0</v>
      </c>
      <c r="AE32" s="14" t="str">
        <f t="shared" si="23"/>
        <v>-</v>
      </c>
      <c r="AF32" s="54">
        <f t="shared" si="24"/>
        <v>0</v>
      </c>
      <c r="AG32" s="14" t="str">
        <f t="shared" si="25"/>
        <v>-</v>
      </c>
      <c r="AH32" s="54">
        <f t="shared" si="26"/>
        <v>-2.8520458861880371E-4</v>
      </c>
      <c r="AI32" s="14">
        <f t="shared" si="27"/>
        <v>-5.0165050685136575E-4</v>
      </c>
      <c r="AJ32" s="54">
        <f t="shared" si="28"/>
        <v>0</v>
      </c>
      <c r="AK32" s="14" t="str">
        <f t="shared" si="29"/>
        <v>-</v>
      </c>
      <c r="AL32" s="54">
        <f t="shared" si="30"/>
        <v>5.6665571046221608E-4</v>
      </c>
      <c r="AM32" s="14">
        <f t="shared" si="31"/>
        <v>9.9669898629707598E-4</v>
      </c>
      <c r="AN32" s="54">
        <f t="shared" si="32"/>
        <v>-1.0686217488714789E-2</v>
      </c>
      <c r="AO32" s="14">
        <f t="shared" si="33"/>
        <v>-1.8680375648008726E-2</v>
      </c>
      <c r="AP32" s="54">
        <f t="shared" si="34"/>
        <v>-0.10357614401471693</v>
      </c>
      <c r="AQ32" s="14">
        <f t="shared" si="35"/>
        <v>-0.1830752685880539</v>
      </c>
      <c r="AS32" s="46"/>
      <c r="AT32" s="41"/>
    </row>
    <row r="33" spans="2:46" x14ac:dyDescent="0.25">
      <c r="B33" s="5" t="s">
        <v>13</v>
      </c>
      <c r="D33" s="21"/>
      <c r="E33" s="22"/>
      <c r="F33" s="21"/>
      <c r="G33" s="22"/>
      <c r="H33" s="54">
        <f t="shared" si="0"/>
        <v>1.9455252918287647E-2</v>
      </c>
      <c r="I33" s="14">
        <f t="shared" si="1"/>
        <v>4.9999999999999446E-3</v>
      </c>
      <c r="J33" s="54">
        <f t="shared" si="2"/>
        <v>-3.8910505836575737E-3</v>
      </c>
      <c r="K33" s="14">
        <f t="shared" si="3"/>
        <v>-1.0000000000000035E-3</v>
      </c>
      <c r="L33" s="54">
        <f t="shared" ref="L33:L42" si="36">IF(J9 = "","-",L9-J9)</f>
        <v>0</v>
      </c>
      <c r="M33" s="14" t="str">
        <f t="shared" ref="M33:M42" si="37">IF(M9-K9=0,"-",M9-K9)</f>
        <v>-</v>
      </c>
      <c r="N33" s="54">
        <f t="shared" ref="N33:N42" si="38">IF(L9 = "","-",N9-L9)</f>
        <v>2.3346303501945664E-2</v>
      </c>
      <c r="O33" s="14">
        <f t="shared" ref="O33:O42" si="39">IF(O9-M9=0,"-",O9-M9)</f>
        <v>6.0000000000000227E-3</v>
      </c>
      <c r="P33" s="54">
        <f t="shared" ref="P33:P42" si="40">IF(N9 = "","-",P9-N9)</f>
        <v>0</v>
      </c>
      <c r="Q33" s="14" t="str">
        <f t="shared" ref="Q33:Q42" si="41">IF(Q9-O9=0,"-",Q9-O9)</f>
        <v>-</v>
      </c>
      <c r="R33" s="54">
        <f t="shared" ref="R33:R42" si="42">IF(P9 = "","-",R9-P9)</f>
        <v>0</v>
      </c>
      <c r="S33" s="14" t="str">
        <f t="shared" ref="S33:S42" si="43">IF(S9-Q9=0,"-",S9-Q9)</f>
        <v>-</v>
      </c>
      <c r="T33" s="54">
        <f t="shared" ref="T33:T42" si="44">IF(R9 = "","-",T9-R9)</f>
        <v>0</v>
      </c>
      <c r="U33" s="14" t="str">
        <f t="shared" ref="U33:U42" si="45">IF(U9-S9=0,"-",U9-S9)</f>
        <v>-</v>
      </c>
      <c r="V33" s="54">
        <f t="shared" ref="V33:V42" si="46">IF(T9 = "","-",V9-T9)</f>
        <v>0</v>
      </c>
      <c r="W33" s="14" t="str">
        <f t="shared" ref="W33:W42" si="47">IF(W9-S9=0,"-",W9-S9)</f>
        <v>-</v>
      </c>
      <c r="X33" s="54">
        <f t="shared" ref="X33:X42" si="48">IF(V9 = "","-",X9-V9)</f>
        <v>0</v>
      </c>
      <c r="Y33" s="14" t="str">
        <f t="shared" ref="Y33:Y42" si="49">IF(Y9-U9=0,"-",Y9-U9)</f>
        <v>-</v>
      </c>
      <c r="Z33" s="54">
        <f t="shared" ref="Z33:Z42" si="50">IF(X9 = "","-",Z9-X9)</f>
        <v>0</v>
      </c>
      <c r="AA33" s="14" t="str">
        <f t="shared" ref="AA33:AA42" si="51">IF(AA9-Y9=0,"-",AA9-Y9)</f>
        <v>-</v>
      </c>
      <c r="AB33" s="54">
        <f t="shared" ref="AB33:AB42" si="52">IF(Z9 = "","-",AB9-Z9)</f>
        <v>0</v>
      </c>
      <c r="AC33" s="14" t="str">
        <f t="shared" ref="AC33:AC42" si="53">IF(AC9-AA9=0,"-",AC9-AA9)</f>
        <v>-</v>
      </c>
      <c r="AD33" s="54">
        <f t="shared" ref="AD33:AD42" si="54">IF(AB9 = "","-",AD9-AB9)</f>
        <v>0</v>
      </c>
      <c r="AE33" s="14" t="str">
        <f t="shared" ref="AE33:AE42" si="55">IF(AE9-AC9=0,"-",AE9-AC9)</f>
        <v>-</v>
      </c>
      <c r="AF33" s="54">
        <f t="shared" ref="AF33:AF42" si="56">IF(AD9 = "","-",AF9-AD9)</f>
        <v>0</v>
      </c>
      <c r="AG33" s="14" t="str">
        <f t="shared" ref="AG33:AG42" si="57">IF(AG9-AE9=0,"-",AG9-AE9)</f>
        <v>-</v>
      </c>
      <c r="AH33" s="54">
        <f t="shared" ref="AH33:AH42" si="58">IF(AF9 = "","-",AH9-AF9)</f>
        <v>0</v>
      </c>
      <c r="AI33" s="14" t="str">
        <f t="shared" ref="AI33:AI42" si="59">IF(AI9-AG9=0,"-",AI9-AG9)</f>
        <v>-</v>
      </c>
      <c r="AJ33" s="54">
        <f t="shared" ref="AJ33:AJ42" si="60">IF(AH9 = "","-",AJ9-AH9)</f>
        <v>0</v>
      </c>
      <c r="AK33" s="14" t="str">
        <f t="shared" ref="AK33:AK42" si="61">IF(AK9-AI9=0,"-",AK9-AI9)</f>
        <v>-</v>
      </c>
      <c r="AL33" s="54">
        <f t="shared" ref="AL33:AL42" si="62">IF(AJ9 = "","-",AL9-AJ9)</f>
        <v>0</v>
      </c>
      <c r="AM33" s="14" t="str">
        <f t="shared" ref="AM33:AM42" si="63">IF(AM9-AK9=0,"-",AM9-AK9)</f>
        <v>-</v>
      </c>
      <c r="AN33" s="54">
        <f t="shared" ref="AN33:AN42" si="64">IF(AL9 = "","-",AN9-AL9)</f>
        <v>-3.8910505836571296E-3</v>
      </c>
      <c r="AO33" s="14">
        <f t="shared" ref="AO33:AO42" si="65">IF(AO9-AM9=0,"-",AO9-AM9)</f>
        <v>-9.9999999999988813E-4</v>
      </c>
      <c r="AP33" s="54">
        <f t="shared" ref="AP33:AP42" si="66">IF(AN9 = "","-",AP9-AN9)</f>
        <v>-6.6147859922179197E-2</v>
      </c>
      <c r="AQ33" s="14">
        <f t="shared" ref="AQ33:AQ42" si="67">IF(AQ9-AO9=0,"-",AQ9-AO9)</f>
        <v>-1.700000000000005E-2</v>
      </c>
      <c r="AS33" s="46"/>
      <c r="AT33" s="41"/>
    </row>
    <row r="34" spans="2:46" x14ac:dyDescent="0.25">
      <c r="B34" s="5" t="s">
        <v>14</v>
      </c>
      <c r="D34" s="21"/>
      <c r="E34" s="22"/>
      <c r="F34" s="21"/>
      <c r="G34" s="22"/>
      <c r="H34" s="54">
        <f t="shared" si="0"/>
        <v>5.5355860669914048E-2</v>
      </c>
      <c r="I34" s="14">
        <f t="shared" si="1"/>
        <v>0.12838656732901221</v>
      </c>
      <c r="J34" s="54">
        <f t="shared" si="2"/>
        <v>0</v>
      </c>
      <c r="K34" s="14" t="str">
        <f t="shared" si="3"/>
        <v>-</v>
      </c>
      <c r="L34" s="54">
        <f t="shared" si="36"/>
        <v>2.3913600767166976E-4</v>
      </c>
      <c r="M34" s="14">
        <f t="shared" si="37"/>
        <v>5.5462693160512888E-4</v>
      </c>
      <c r="N34" s="54">
        <f t="shared" si="38"/>
        <v>3.8587381610257765E-3</v>
      </c>
      <c r="O34" s="14">
        <f t="shared" si="39"/>
        <v>8.9495518761725512E-3</v>
      </c>
      <c r="P34" s="54">
        <f t="shared" si="40"/>
        <v>-9.3479253929729111E-4</v>
      </c>
      <c r="Q34" s="14">
        <f t="shared" si="41"/>
        <v>-2.1680596025922538E-3</v>
      </c>
      <c r="R34" s="54">
        <f t="shared" si="42"/>
        <v>0</v>
      </c>
      <c r="S34" s="14" t="str">
        <f t="shared" si="43"/>
        <v>-</v>
      </c>
      <c r="T34" s="54">
        <f t="shared" si="44"/>
        <v>0</v>
      </c>
      <c r="U34" s="14" t="str">
        <f t="shared" si="45"/>
        <v>-</v>
      </c>
      <c r="V34" s="54">
        <f t="shared" si="46"/>
        <v>0</v>
      </c>
      <c r="W34" s="14" t="str">
        <f t="shared" si="47"/>
        <v>-</v>
      </c>
      <c r="X34" s="54">
        <f t="shared" si="48"/>
        <v>0</v>
      </c>
      <c r="Y34" s="14" t="str">
        <f t="shared" si="49"/>
        <v>-</v>
      </c>
      <c r="Z34" s="54">
        <f t="shared" si="50"/>
        <v>0</v>
      </c>
      <c r="AA34" s="14" t="str">
        <f t="shared" si="51"/>
        <v>-</v>
      </c>
      <c r="AB34" s="54">
        <f t="shared" si="52"/>
        <v>-3.8405901852711644E-4</v>
      </c>
      <c r="AC34" s="14">
        <f t="shared" si="53"/>
        <v>-8.9074613679032688E-4</v>
      </c>
      <c r="AD34" s="54">
        <f t="shared" si="54"/>
        <v>0</v>
      </c>
      <c r="AE34" s="14" t="str">
        <f t="shared" si="55"/>
        <v>-</v>
      </c>
      <c r="AF34" s="54">
        <f t="shared" si="56"/>
        <v>0</v>
      </c>
      <c r="AG34" s="14" t="str">
        <f t="shared" si="57"/>
        <v>-</v>
      </c>
      <c r="AH34" s="54">
        <f t="shared" si="58"/>
        <v>0</v>
      </c>
      <c r="AI34" s="14" t="str">
        <f t="shared" si="59"/>
        <v>-</v>
      </c>
      <c r="AJ34" s="54">
        <f t="shared" si="60"/>
        <v>0</v>
      </c>
      <c r="AK34" s="14" t="str">
        <f t="shared" si="61"/>
        <v>-</v>
      </c>
      <c r="AL34" s="54">
        <f t="shared" si="62"/>
        <v>4.3116551693511695E-4</v>
      </c>
      <c r="AM34" s="14">
        <f t="shared" si="63"/>
        <v>1.0000000000003062E-3</v>
      </c>
      <c r="AN34" s="54">
        <f t="shared" si="64"/>
        <v>-4.1229831548874607E-3</v>
      </c>
      <c r="AO34" s="14">
        <f t="shared" si="65"/>
        <v>-9.4073627264233683E-3</v>
      </c>
      <c r="AP34" s="54">
        <f t="shared" si="66"/>
        <v>-0.11627191479983179</v>
      </c>
      <c r="AQ34" s="14">
        <f t="shared" si="67"/>
        <v>-0.27000000000000052</v>
      </c>
      <c r="AS34" s="46"/>
      <c r="AT34" s="41"/>
    </row>
    <row r="35" spans="2:46" x14ac:dyDescent="0.25">
      <c r="B35" s="5" t="s">
        <v>15</v>
      </c>
      <c r="D35" s="21"/>
      <c r="E35" s="22"/>
      <c r="F35" s="21"/>
      <c r="G35" s="22"/>
      <c r="H35" s="54">
        <f t="shared" si="0"/>
        <v>2.3125359796914102E-2</v>
      </c>
      <c r="I35" s="14">
        <f t="shared" si="1"/>
        <v>4.1564158429996986E-2</v>
      </c>
      <c r="J35" s="54">
        <f t="shared" si="2"/>
        <v>-3.9992509587016833E-4</v>
      </c>
      <c r="K35" s="14">
        <f t="shared" si="3"/>
        <v>-7.1880179123093996E-4</v>
      </c>
      <c r="L35" s="54">
        <f t="shared" si="36"/>
        <v>4.1013265923628417E-4</v>
      </c>
      <c r="M35" s="14">
        <f t="shared" si="37"/>
        <v>7.3714826387649007E-4</v>
      </c>
      <c r="N35" s="54">
        <f t="shared" si="38"/>
        <v>4.0213355290525943E-3</v>
      </c>
      <c r="O35" s="14">
        <f t="shared" si="39"/>
        <v>7.2277114171439422E-3</v>
      </c>
      <c r="P35" s="54">
        <f t="shared" si="40"/>
        <v>-5.4986034010062745E-4</v>
      </c>
      <c r="Q35" s="14">
        <f t="shared" si="41"/>
        <v>-9.8828656033997375E-4</v>
      </c>
      <c r="R35" s="54">
        <f t="shared" si="42"/>
        <v>0</v>
      </c>
      <c r="S35" s="14" t="str">
        <f t="shared" si="43"/>
        <v>-</v>
      </c>
      <c r="T35" s="54">
        <f t="shared" si="44"/>
        <v>0</v>
      </c>
      <c r="U35" s="14" t="str">
        <f t="shared" si="45"/>
        <v>-</v>
      </c>
      <c r="V35" s="54">
        <f t="shared" si="46"/>
        <v>0</v>
      </c>
      <c r="W35" s="14" t="str">
        <f t="shared" si="47"/>
        <v>-</v>
      </c>
      <c r="X35" s="54">
        <f t="shared" si="48"/>
        <v>0</v>
      </c>
      <c r="Y35" s="14" t="str">
        <f t="shared" si="49"/>
        <v>-</v>
      </c>
      <c r="Z35" s="54">
        <f t="shared" si="50"/>
        <v>0</v>
      </c>
      <c r="AA35" s="14" t="str">
        <f t="shared" si="51"/>
        <v>-</v>
      </c>
      <c r="AB35" s="54">
        <f t="shared" si="52"/>
        <v>-8.6645548542430006E-4</v>
      </c>
      <c r="AC35" s="14">
        <f t="shared" si="53"/>
        <v>-1.5573160108635423E-3</v>
      </c>
      <c r="AD35" s="54">
        <f t="shared" si="54"/>
        <v>0</v>
      </c>
      <c r="AE35" s="14" t="str">
        <f t="shared" si="55"/>
        <v>-</v>
      </c>
      <c r="AF35" s="54">
        <f t="shared" si="56"/>
        <v>0</v>
      </c>
      <c r="AG35" s="14" t="str">
        <f t="shared" si="57"/>
        <v>-</v>
      </c>
      <c r="AH35" s="54">
        <f t="shared" si="58"/>
        <v>-1.564523377273197E-4</v>
      </c>
      <c r="AI35" s="14">
        <f t="shared" si="59"/>
        <v>-2.8119820876944257E-4</v>
      </c>
      <c r="AJ35" s="54">
        <f t="shared" si="60"/>
        <v>0</v>
      </c>
      <c r="AK35" s="14" t="str">
        <f t="shared" si="61"/>
        <v>-</v>
      </c>
      <c r="AL35" s="54">
        <f t="shared" si="62"/>
        <v>3.9992509587016833E-4</v>
      </c>
      <c r="AM35" s="14">
        <f t="shared" si="63"/>
        <v>7.1880179123071097E-4</v>
      </c>
      <c r="AN35" s="54">
        <f t="shared" si="64"/>
        <v>-3.4390311806293816E-3</v>
      </c>
      <c r="AO35" s="14">
        <f t="shared" si="65"/>
        <v>-6.1451445546070807E-3</v>
      </c>
      <c r="AP35" s="54">
        <f t="shared" si="66"/>
        <v>-0.11402944160378159</v>
      </c>
      <c r="AQ35" s="14">
        <f t="shared" si="67"/>
        <v>-0.20513171375195127</v>
      </c>
      <c r="AS35" s="46"/>
      <c r="AT35" s="41"/>
    </row>
    <row r="36" spans="2:46" x14ac:dyDescent="0.25">
      <c r="B36" s="5" t="s">
        <v>16</v>
      </c>
      <c r="D36" s="21"/>
      <c r="E36" s="22"/>
      <c r="F36" s="21"/>
      <c r="G36" s="22"/>
      <c r="H36" s="54">
        <f t="shared" si="0"/>
        <v>1.6483516483516425E-2</v>
      </c>
      <c r="I36" s="14">
        <f t="shared" si="1"/>
        <v>2.9999999999999801E-3</v>
      </c>
      <c r="J36" s="54">
        <f t="shared" si="2"/>
        <v>-5.494505494505475E-3</v>
      </c>
      <c r="K36" s="14">
        <f t="shared" si="3"/>
        <v>-9.9999999999998137E-4</v>
      </c>
      <c r="L36" s="54">
        <f t="shared" si="36"/>
        <v>0</v>
      </c>
      <c r="M36" s="14" t="str">
        <f t="shared" si="37"/>
        <v>-</v>
      </c>
      <c r="N36" s="54">
        <f t="shared" si="38"/>
        <v>2.7472527472527375E-2</v>
      </c>
      <c r="O36" s="14">
        <f t="shared" si="39"/>
        <v>4.9999999999999784E-3</v>
      </c>
      <c r="P36" s="54">
        <f t="shared" si="40"/>
        <v>0</v>
      </c>
      <c r="Q36" s="14" t="str">
        <f t="shared" si="41"/>
        <v>-</v>
      </c>
      <c r="R36" s="54">
        <f t="shared" si="42"/>
        <v>0</v>
      </c>
      <c r="S36" s="14" t="str">
        <f t="shared" si="43"/>
        <v>-</v>
      </c>
      <c r="T36" s="54">
        <f t="shared" si="44"/>
        <v>0</v>
      </c>
      <c r="U36" s="14" t="str">
        <f t="shared" si="45"/>
        <v>-</v>
      </c>
      <c r="V36" s="54">
        <f t="shared" si="46"/>
        <v>0</v>
      </c>
      <c r="W36" s="14" t="str">
        <f t="shared" si="47"/>
        <v>-</v>
      </c>
      <c r="X36" s="54">
        <f t="shared" si="48"/>
        <v>0</v>
      </c>
      <c r="Y36" s="14" t="str">
        <f t="shared" si="49"/>
        <v>-</v>
      </c>
      <c r="Z36" s="54">
        <f t="shared" si="50"/>
        <v>0</v>
      </c>
      <c r="AA36" s="14" t="str">
        <f t="shared" si="51"/>
        <v>-</v>
      </c>
      <c r="AB36" s="54">
        <f t="shared" si="52"/>
        <v>0</v>
      </c>
      <c r="AC36" s="14" t="str">
        <f t="shared" si="53"/>
        <v>-</v>
      </c>
      <c r="AD36" s="54">
        <f t="shared" si="54"/>
        <v>0</v>
      </c>
      <c r="AE36" s="14" t="str">
        <f t="shared" si="55"/>
        <v>-</v>
      </c>
      <c r="AF36" s="54">
        <f t="shared" si="56"/>
        <v>0</v>
      </c>
      <c r="AG36" s="14" t="str">
        <f t="shared" si="57"/>
        <v>-</v>
      </c>
      <c r="AH36" s="54">
        <f t="shared" si="58"/>
        <v>0</v>
      </c>
      <c r="AI36" s="14" t="str">
        <f t="shared" si="59"/>
        <v>-</v>
      </c>
      <c r="AJ36" s="54">
        <f t="shared" si="60"/>
        <v>0</v>
      </c>
      <c r="AK36" s="14" t="str">
        <f t="shared" si="61"/>
        <v>-</v>
      </c>
      <c r="AL36" s="54">
        <f t="shared" si="62"/>
        <v>0</v>
      </c>
      <c r="AM36" s="14" t="str">
        <f t="shared" si="63"/>
        <v>-</v>
      </c>
      <c r="AN36" s="54">
        <f t="shared" si="64"/>
        <v>2.2204460492503131E-16</v>
      </c>
      <c r="AO36" s="14">
        <f t="shared" si="65"/>
        <v>2.9490299091605721E-17</v>
      </c>
      <c r="AP36" s="54">
        <f t="shared" si="66"/>
        <v>-4.9450549450549719E-2</v>
      </c>
      <c r="AQ36" s="14">
        <f t="shared" si="67"/>
        <v>-9.0000000000000305E-3</v>
      </c>
      <c r="AS36" s="46"/>
      <c r="AT36" s="41"/>
    </row>
    <row r="37" spans="2:46" x14ac:dyDescent="0.25">
      <c r="B37" s="5" t="s">
        <v>17</v>
      </c>
      <c r="D37" s="21"/>
      <c r="E37" s="22"/>
      <c r="F37" s="21"/>
      <c r="G37" s="22"/>
      <c r="H37" s="54">
        <f t="shared" si="0"/>
        <v>2.2635256612518084E-2</v>
      </c>
      <c r="I37" s="14">
        <f t="shared" si="1"/>
        <v>4.5221845415226877E-2</v>
      </c>
      <c r="J37" s="54">
        <f t="shared" si="2"/>
        <v>-9.2699042556487754E-5</v>
      </c>
      <c r="K37" s="14">
        <f t="shared" si="3"/>
        <v>-1.8519877394779921E-4</v>
      </c>
      <c r="L37" s="54">
        <f t="shared" si="36"/>
        <v>1.1226199001823645E-4</v>
      </c>
      <c r="M37" s="14">
        <f t="shared" si="37"/>
        <v>2.2428260679884654E-4</v>
      </c>
      <c r="N37" s="54">
        <f t="shared" si="38"/>
        <v>3.1049784938872449E-3</v>
      </c>
      <c r="O37" s="14">
        <f t="shared" si="39"/>
        <v>6.2032810085534337E-3</v>
      </c>
      <c r="P37" s="54">
        <f t="shared" si="40"/>
        <v>-8.1567811620897324E-4</v>
      </c>
      <c r="Q37" s="14">
        <f t="shared" si="41"/>
        <v>-1.6296024521048613E-3</v>
      </c>
      <c r="R37" s="54">
        <f t="shared" si="42"/>
        <v>0</v>
      </c>
      <c r="S37" s="14" t="str">
        <f t="shared" si="43"/>
        <v>-</v>
      </c>
      <c r="T37" s="54">
        <f t="shared" si="44"/>
        <v>0</v>
      </c>
      <c r="U37" s="14" t="str">
        <f t="shared" si="45"/>
        <v>-</v>
      </c>
      <c r="V37" s="54">
        <f t="shared" si="46"/>
        <v>0</v>
      </c>
      <c r="W37" s="14" t="str">
        <f t="shared" si="47"/>
        <v>-</v>
      </c>
      <c r="X37" s="54">
        <f t="shared" si="48"/>
        <v>0</v>
      </c>
      <c r="Y37" s="14" t="str">
        <f t="shared" si="49"/>
        <v>-</v>
      </c>
      <c r="Z37" s="54">
        <f t="shared" si="50"/>
        <v>0</v>
      </c>
      <c r="AA37" s="14" t="str">
        <f t="shared" si="51"/>
        <v>-</v>
      </c>
      <c r="AB37" s="54">
        <f t="shared" si="52"/>
        <v>-8.4931054091819114E-4</v>
      </c>
      <c r="AC37" s="14">
        <f t="shared" si="53"/>
        <v>-1.6967949888267858E-3</v>
      </c>
      <c r="AD37" s="54">
        <f t="shared" si="54"/>
        <v>0</v>
      </c>
      <c r="AE37" s="14" t="str">
        <f t="shared" si="55"/>
        <v>-</v>
      </c>
      <c r="AF37" s="54">
        <f t="shared" si="56"/>
        <v>0</v>
      </c>
      <c r="AG37" s="14" t="str">
        <f t="shared" si="57"/>
        <v>-</v>
      </c>
      <c r="AH37" s="54">
        <f t="shared" si="58"/>
        <v>-7.3988710887151754E-5</v>
      </c>
      <c r="AI37" s="14">
        <f t="shared" si="59"/>
        <v>-1.4781833948166595E-4</v>
      </c>
      <c r="AJ37" s="54">
        <f t="shared" si="60"/>
        <v>0</v>
      </c>
      <c r="AK37" s="14" t="str">
        <f t="shared" si="61"/>
        <v>-</v>
      </c>
      <c r="AL37" s="54">
        <f t="shared" si="62"/>
        <v>4.0783905810459764E-4</v>
      </c>
      <c r="AM37" s="14">
        <f t="shared" si="63"/>
        <v>8.1480122605243066E-4</v>
      </c>
      <c r="AN37" s="54"/>
      <c r="AO37" s="14">
        <f t="shared" si="65"/>
        <v>-4.8804795702270476E-2</v>
      </c>
      <c r="AP37" s="54" t="str">
        <f t="shared" si="66"/>
        <v>-</v>
      </c>
      <c r="AQ37" s="14" t="str">
        <f t="shared" si="67"/>
        <v>-</v>
      </c>
      <c r="AS37" s="46"/>
      <c r="AT37" s="41"/>
    </row>
    <row r="38" spans="2:46" x14ac:dyDescent="0.25">
      <c r="B38" s="5" t="s">
        <v>18</v>
      </c>
      <c r="D38" s="21"/>
      <c r="E38" s="22"/>
      <c r="F38" s="21"/>
      <c r="G38" s="22"/>
      <c r="H38" s="54">
        <f t="shared" si="0"/>
        <v>2.5519001485983184E-2</v>
      </c>
      <c r="I38" s="14">
        <f t="shared" si="1"/>
        <v>4.6583826124712076E-2</v>
      </c>
      <c r="J38" s="54">
        <f t="shared" si="2"/>
        <v>0</v>
      </c>
      <c r="K38" s="14" t="str">
        <f t="shared" si="3"/>
        <v>-</v>
      </c>
      <c r="L38" s="54">
        <f t="shared" si="36"/>
        <v>5.856064347189438E-4</v>
      </c>
      <c r="M38" s="14">
        <f t="shared" si="37"/>
        <v>1.0689990494902948E-3</v>
      </c>
      <c r="N38" s="54">
        <f t="shared" si="38"/>
        <v>3.9065993873599325E-4</v>
      </c>
      <c r="O38" s="14">
        <f t="shared" si="39"/>
        <v>7.1313270897244846E-4</v>
      </c>
      <c r="P38" s="54">
        <f t="shared" si="40"/>
        <v>3.9499751238292191E-5</v>
      </c>
      <c r="Q38" s="14">
        <f t="shared" si="41"/>
        <v>7.2105076080714037E-5</v>
      </c>
      <c r="R38" s="54">
        <f t="shared" si="42"/>
        <v>0</v>
      </c>
      <c r="S38" s="14" t="str">
        <f t="shared" si="43"/>
        <v>-</v>
      </c>
      <c r="T38" s="54">
        <f t="shared" si="44"/>
        <v>0</v>
      </c>
      <c r="U38" s="14" t="str">
        <f t="shared" si="45"/>
        <v>-</v>
      </c>
      <c r="V38" s="54">
        <f t="shared" si="46"/>
        <v>0</v>
      </c>
      <c r="W38" s="14" t="str">
        <f t="shared" si="47"/>
        <v>-</v>
      </c>
      <c r="X38" s="54">
        <f t="shared" si="48"/>
        <v>0</v>
      </c>
      <c r="Y38" s="14" t="str">
        <f t="shared" si="49"/>
        <v>-</v>
      </c>
      <c r="Z38" s="54">
        <f t="shared" si="50"/>
        <v>0</v>
      </c>
      <c r="AA38" s="14" t="str">
        <f t="shared" si="51"/>
        <v>-</v>
      </c>
      <c r="AB38" s="54">
        <f t="shared" si="52"/>
        <v>4.5644662412636094E-5</v>
      </c>
      <c r="AC38" s="14">
        <f t="shared" si="53"/>
        <v>8.3322343882565042E-5</v>
      </c>
      <c r="AD38" s="54">
        <f t="shared" si="54"/>
        <v>0</v>
      </c>
      <c r="AE38" s="14" t="str">
        <f t="shared" si="55"/>
        <v>-</v>
      </c>
      <c r="AF38" s="54">
        <f t="shared" si="56"/>
        <v>0</v>
      </c>
      <c r="AG38" s="14" t="str">
        <f t="shared" si="57"/>
        <v>-</v>
      </c>
      <c r="AH38" s="54">
        <f t="shared" si="58"/>
        <v>-6.3315063864033405E-5</v>
      </c>
      <c r="AI38" s="14">
        <f t="shared" si="59"/>
        <v>-1.1557889236893382E-4</v>
      </c>
      <c r="AJ38" s="54">
        <f t="shared" si="60"/>
        <v>0</v>
      </c>
      <c r="AK38" s="14" t="str">
        <f t="shared" si="61"/>
        <v>-</v>
      </c>
      <c r="AL38" s="54">
        <f t="shared" si="62"/>
        <v>4.2382514144390093E-4</v>
      </c>
      <c r="AM38" s="14">
        <f t="shared" si="63"/>
        <v>7.7367434251483791E-4</v>
      </c>
      <c r="AN38" s="54"/>
      <c r="AO38" s="14">
        <f t="shared" si="65"/>
        <v>-4.9179480753284002E-2</v>
      </c>
      <c r="AP38" s="54" t="str">
        <f t="shared" si="66"/>
        <v>-</v>
      </c>
      <c r="AQ38" s="14" t="str">
        <f t="shared" si="67"/>
        <v>-</v>
      </c>
      <c r="AS38" s="46"/>
      <c r="AT38" s="41"/>
    </row>
    <row r="39" spans="2:46" x14ac:dyDescent="0.25">
      <c r="B39" s="5" t="s">
        <v>19</v>
      </c>
      <c r="D39" s="21"/>
      <c r="E39" s="22"/>
      <c r="F39" s="21"/>
      <c r="G39" s="22"/>
      <c r="H39" s="54">
        <f t="shared" si="0"/>
        <v>2.8239193405338314E-2</v>
      </c>
      <c r="I39" s="14">
        <f t="shared" si="1"/>
        <v>4.6862679163115109E-2</v>
      </c>
      <c r="J39" s="54">
        <f t="shared" si="2"/>
        <v>6.8426648567854187E-4</v>
      </c>
      <c r="K39" s="14">
        <f t="shared" si="3"/>
        <v>1.1355338773364893E-3</v>
      </c>
      <c r="L39" s="54">
        <f t="shared" si="36"/>
        <v>1.1257070587027407E-3</v>
      </c>
      <c r="M39" s="14">
        <f t="shared" si="37"/>
        <v>1.8681004080543517E-3</v>
      </c>
      <c r="N39" s="54">
        <f t="shared" si="38"/>
        <v>-3.9724291788139077E-3</v>
      </c>
      <c r="O39" s="14">
        <f t="shared" si="39"/>
        <v>-6.5922093252761133E-3</v>
      </c>
      <c r="P39" s="54">
        <f t="shared" si="40"/>
        <v>1.3663204997673706E-3</v>
      </c>
      <c r="Q39" s="14">
        <f t="shared" si="41"/>
        <v>2.267396178620297E-3</v>
      </c>
      <c r="R39" s="54">
        <f t="shared" si="42"/>
        <v>0</v>
      </c>
      <c r="S39" s="14" t="str">
        <f t="shared" si="43"/>
        <v>-</v>
      </c>
      <c r="T39" s="54">
        <f t="shared" si="44"/>
        <v>0</v>
      </c>
      <c r="U39" s="14" t="str">
        <f t="shared" si="45"/>
        <v>-</v>
      </c>
      <c r="V39" s="54">
        <f t="shared" si="46"/>
        <v>0</v>
      </c>
      <c r="W39" s="14" t="str">
        <f t="shared" si="47"/>
        <v>-</v>
      </c>
      <c r="X39" s="54">
        <f t="shared" si="48"/>
        <v>0</v>
      </c>
      <c r="Y39" s="14" t="str">
        <f t="shared" si="49"/>
        <v>-</v>
      </c>
      <c r="Z39" s="54">
        <f t="shared" si="50"/>
        <v>0</v>
      </c>
      <c r="AA39" s="14" t="str">
        <f t="shared" si="51"/>
        <v>-</v>
      </c>
      <c r="AB39" s="54">
        <f t="shared" si="52"/>
        <v>3.2476944503700977E-5</v>
      </c>
      <c r="AC39" s="14">
        <f t="shared" si="53"/>
        <v>5.3895187749564144E-5</v>
      </c>
      <c r="AD39" s="54">
        <f t="shared" si="54"/>
        <v>0</v>
      </c>
      <c r="AE39" s="14" t="str">
        <f t="shared" si="55"/>
        <v>-</v>
      </c>
      <c r="AF39" s="54">
        <f t="shared" si="56"/>
        <v>0</v>
      </c>
      <c r="AG39" s="14" t="str">
        <f t="shared" si="57"/>
        <v>-</v>
      </c>
      <c r="AH39" s="54">
        <f t="shared" si="58"/>
        <v>1.040682482806865E-4</v>
      </c>
      <c r="AI39" s="14">
        <f t="shared" si="59"/>
        <v>1.7270029140856874E-4</v>
      </c>
      <c r="AJ39" s="54">
        <f t="shared" si="60"/>
        <v>0</v>
      </c>
      <c r="AK39" s="14" t="str">
        <f t="shared" si="61"/>
        <v>-</v>
      </c>
      <c r="AL39" s="54">
        <f t="shared" si="62"/>
        <v>4.7221855319001804E-4</v>
      </c>
      <c r="AM39" s="14">
        <f t="shared" si="63"/>
        <v>7.8364230292904402E-4</v>
      </c>
      <c r="AN39" s="54">
        <f t="shared" si="64"/>
        <v>-1.4221565110760004E-2</v>
      </c>
      <c r="AO39" s="14">
        <f t="shared" si="65"/>
        <v>-2.3306431789895395E-2</v>
      </c>
      <c r="AP39" s="54">
        <f t="shared" si="66"/>
        <v>-0.1270998663677444</v>
      </c>
      <c r="AQ39" s="14">
        <f t="shared" si="67"/>
        <v>-0.21362403777129499</v>
      </c>
      <c r="AS39" s="46"/>
      <c r="AT39" s="41"/>
    </row>
    <row r="40" spans="2:46" x14ac:dyDescent="0.25">
      <c r="B40" s="5" t="s">
        <v>91</v>
      </c>
      <c r="D40" s="21"/>
      <c r="E40" s="22"/>
      <c r="F40" s="21"/>
      <c r="G40" s="22"/>
      <c r="H40" s="54" t="str">
        <f t="shared" si="0"/>
        <v/>
      </c>
      <c r="I40" s="14">
        <f t="shared" ref="I40:I49" si="68">IF(I18-G18=0,"-",I18-G18)</f>
        <v>4.5493720357171065E-2</v>
      </c>
      <c r="J40" s="54" t="str">
        <f t="shared" si="2"/>
        <v>-</v>
      </c>
      <c r="K40" s="14" t="str">
        <f>IF(K16-I16=0,"-",K16-I16)</f>
        <v>-</v>
      </c>
      <c r="L40" s="54" t="str">
        <f t="shared" si="36"/>
        <v>-</v>
      </c>
      <c r="M40" s="14" t="str">
        <f t="shared" si="37"/>
        <v>-</v>
      </c>
      <c r="N40" s="54" t="str">
        <f t="shared" si="38"/>
        <v>-</v>
      </c>
      <c r="O40" s="14" t="str">
        <f t="shared" si="39"/>
        <v>-</v>
      </c>
      <c r="P40" s="54" t="str">
        <f t="shared" si="40"/>
        <v>-</v>
      </c>
      <c r="Q40" s="14" t="str">
        <f t="shared" si="41"/>
        <v>-</v>
      </c>
      <c r="R40" s="54" t="str">
        <f t="shared" si="42"/>
        <v>-</v>
      </c>
      <c r="S40" s="14" t="str">
        <f t="shared" si="43"/>
        <v>-</v>
      </c>
      <c r="T40" s="54" t="str">
        <f t="shared" si="44"/>
        <v>-</v>
      </c>
      <c r="U40" s="14" t="str">
        <f t="shared" si="45"/>
        <v>-</v>
      </c>
      <c r="V40" s="54" t="str">
        <f t="shared" si="46"/>
        <v>-</v>
      </c>
      <c r="W40" s="14" t="str">
        <f t="shared" si="47"/>
        <v>-</v>
      </c>
      <c r="X40" s="54" t="str">
        <f t="shared" si="48"/>
        <v>-</v>
      </c>
      <c r="Y40" s="14" t="str">
        <f t="shared" si="49"/>
        <v>-</v>
      </c>
      <c r="Z40" s="54" t="str">
        <f t="shared" si="50"/>
        <v>-</v>
      </c>
      <c r="AA40" s="14" t="str">
        <f t="shared" si="51"/>
        <v>-</v>
      </c>
      <c r="AB40" s="54" t="str">
        <f t="shared" si="52"/>
        <v>-</v>
      </c>
      <c r="AC40" s="14" t="str">
        <f t="shared" si="53"/>
        <v>-</v>
      </c>
      <c r="AD40" s="54" t="str">
        <f t="shared" si="54"/>
        <v>-</v>
      </c>
      <c r="AE40" s="14" t="str">
        <f t="shared" si="55"/>
        <v>-</v>
      </c>
      <c r="AF40" s="54" t="str">
        <f t="shared" si="56"/>
        <v>-</v>
      </c>
      <c r="AG40" s="14" t="str">
        <f t="shared" si="57"/>
        <v>-</v>
      </c>
      <c r="AH40" s="54" t="str">
        <f t="shared" si="58"/>
        <v>-</v>
      </c>
      <c r="AI40" s="14" t="str">
        <f t="shared" si="59"/>
        <v>-</v>
      </c>
      <c r="AJ40" s="54" t="str">
        <f t="shared" si="60"/>
        <v>-</v>
      </c>
      <c r="AK40" s="14" t="str">
        <f t="shared" si="61"/>
        <v>-</v>
      </c>
      <c r="AL40" s="54" t="str">
        <f t="shared" si="62"/>
        <v>-</v>
      </c>
      <c r="AM40" s="14" t="str">
        <f t="shared" si="63"/>
        <v>-</v>
      </c>
      <c r="AN40" s="54" t="str">
        <f t="shared" si="64"/>
        <v>-</v>
      </c>
      <c r="AO40" s="14" t="str">
        <f t="shared" si="65"/>
        <v>-</v>
      </c>
      <c r="AP40" s="54" t="str">
        <f t="shared" si="66"/>
        <v>-</v>
      </c>
      <c r="AQ40" s="14" t="str">
        <f t="shared" si="67"/>
        <v>-</v>
      </c>
      <c r="AS40" s="46"/>
      <c r="AT40" s="41"/>
    </row>
    <row r="41" spans="2:46" x14ac:dyDescent="0.25">
      <c r="B41" s="5" t="s">
        <v>92</v>
      </c>
      <c r="D41" s="21"/>
      <c r="E41" s="22"/>
      <c r="F41" s="21"/>
      <c r="G41" s="22"/>
      <c r="H41" s="54" t="str">
        <f t="shared" si="0"/>
        <v/>
      </c>
      <c r="I41" s="14">
        <f t="shared" si="68"/>
        <v>4.5597478117669427E-2</v>
      </c>
      <c r="J41" s="54" t="str">
        <f t="shared" si="2"/>
        <v>-</v>
      </c>
      <c r="K41" s="14" t="str">
        <f>IF(K17-I17=0,"-",K17-I17)</f>
        <v>-</v>
      </c>
      <c r="L41" s="54" t="str">
        <f t="shared" si="36"/>
        <v>-</v>
      </c>
      <c r="M41" s="14" t="str">
        <f t="shared" si="37"/>
        <v>-</v>
      </c>
      <c r="N41" s="54" t="str">
        <f t="shared" si="38"/>
        <v>-</v>
      </c>
      <c r="O41" s="14" t="str">
        <f t="shared" si="39"/>
        <v>-</v>
      </c>
      <c r="P41" s="54" t="str">
        <f t="shared" si="40"/>
        <v>-</v>
      </c>
      <c r="Q41" s="14" t="str">
        <f t="shared" si="41"/>
        <v>-</v>
      </c>
      <c r="R41" s="54" t="str">
        <f t="shared" si="42"/>
        <v>-</v>
      </c>
      <c r="S41" s="14" t="str">
        <f t="shared" si="43"/>
        <v>-</v>
      </c>
      <c r="T41" s="54" t="str">
        <f t="shared" si="44"/>
        <v>-</v>
      </c>
      <c r="U41" s="14" t="str">
        <f t="shared" si="45"/>
        <v>-</v>
      </c>
      <c r="V41" s="54" t="str">
        <f t="shared" si="46"/>
        <v>-</v>
      </c>
      <c r="W41" s="14" t="str">
        <f t="shared" si="47"/>
        <v>-</v>
      </c>
      <c r="X41" s="54" t="str">
        <f t="shared" si="48"/>
        <v>-</v>
      </c>
      <c r="Y41" s="14" t="str">
        <f t="shared" si="49"/>
        <v>-</v>
      </c>
      <c r="Z41" s="54" t="str">
        <f t="shared" si="50"/>
        <v>-</v>
      </c>
      <c r="AA41" s="14" t="str">
        <f t="shared" si="51"/>
        <v>-</v>
      </c>
      <c r="AB41" s="54" t="str">
        <f t="shared" si="52"/>
        <v>-</v>
      </c>
      <c r="AC41" s="14" t="str">
        <f t="shared" si="53"/>
        <v>-</v>
      </c>
      <c r="AD41" s="54" t="str">
        <f t="shared" si="54"/>
        <v>-</v>
      </c>
      <c r="AE41" s="14" t="str">
        <f t="shared" si="55"/>
        <v>-</v>
      </c>
      <c r="AF41" s="54" t="str">
        <f t="shared" si="56"/>
        <v>-</v>
      </c>
      <c r="AG41" s="14" t="str">
        <f t="shared" si="57"/>
        <v>-</v>
      </c>
      <c r="AH41" s="54" t="str">
        <f t="shared" si="58"/>
        <v>-</v>
      </c>
      <c r="AI41" s="14" t="str">
        <f t="shared" si="59"/>
        <v>-</v>
      </c>
      <c r="AJ41" s="54" t="str">
        <f t="shared" si="60"/>
        <v>-</v>
      </c>
      <c r="AK41" s="14" t="str">
        <f t="shared" si="61"/>
        <v>-</v>
      </c>
      <c r="AL41" s="54" t="str">
        <f t="shared" si="62"/>
        <v>-</v>
      </c>
      <c r="AM41" s="14" t="str">
        <f t="shared" si="63"/>
        <v>-</v>
      </c>
      <c r="AN41" s="54" t="str">
        <f t="shared" si="64"/>
        <v>-</v>
      </c>
      <c r="AO41" s="14">
        <f t="shared" si="65"/>
        <v>0.10192216830877805</v>
      </c>
      <c r="AP41" s="54">
        <f t="shared" si="66"/>
        <v>-0.12167440763762316</v>
      </c>
      <c r="AQ41" s="14">
        <f t="shared" si="67"/>
        <v>-0.26246186655706527</v>
      </c>
      <c r="AS41" s="46"/>
      <c r="AT41" s="41"/>
    </row>
    <row r="42" spans="2:46" x14ac:dyDescent="0.25">
      <c r="B42" s="5" t="s">
        <v>20</v>
      </c>
      <c r="D42" s="21"/>
      <c r="E42" s="22"/>
      <c r="F42" s="21"/>
      <c r="G42" s="22"/>
      <c r="H42" s="54">
        <f t="shared" si="0"/>
        <v>2.0370473930796607E-2</v>
      </c>
      <c r="I42" s="14">
        <f t="shared" si="68"/>
        <v>3.6635766657204964E-2</v>
      </c>
      <c r="J42" s="54">
        <f t="shared" si="2"/>
        <v>-6.0253087012274165E-4</v>
      </c>
      <c r="K42" s="14">
        <f t="shared" ref="K42" si="69">IF(K18-I18=0,"-",K18-I18)</f>
        <v>-1.3456422764166337E-3</v>
      </c>
      <c r="L42" s="54">
        <f t="shared" si="36"/>
        <v>-1.6557126286063095E-3</v>
      </c>
      <c r="M42" s="14">
        <f t="shared" si="37"/>
        <v>-3.6977307240642979E-3</v>
      </c>
      <c r="N42" s="54">
        <f t="shared" si="38"/>
        <v>2.8018597516663579E-3</v>
      </c>
      <c r="O42" s="14">
        <f t="shared" si="39"/>
        <v>6.2574402763215242E-3</v>
      </c>
      <c r="P42" s="54">
        <f t="shared" si="40"/>
        <v>-6.8998199540915017E-4</v>
      </c>
      <c r="Q42" s="14">
        <f t="shared" si="41"/>
        <v>-1.5409483381325084E-3</v>
      </c>
      <c r="R42" s="54">
        <f t="shared" si="42"/>
        <v>0</v>
      </c>
      <c r="S42" s="14" t="str">
        <f t="shared" si="43"/>
        <v>-</v>
      </c>
      <c r="T42" s="54">
        <f t="shared" si="44"/>
        <v>0</v>
      </c>
      <c r="U42" s="14" t="str">
        <f t="shared" si="45"/>
        <v>-</v>
      </c>
      <c r="V42" s="54">
        <f t="shared" si="46"/>
        <v>0</v>
      </c>
      <c r="W42" s="14" t="str">
        <f t="shared" si="47"/>
        <v>-</v>
      </c>
      <c r="X42" s="54">
        <f t="shared" si="48"/>
        <v>0</v>
      </c>
      <c r="Y42" s="14" t="str">
        <f t="shared" si="49"/>
        <v>-</v>
      </c>
      <c r="Z42" s="54">
        <f t="shared" si="50"/>
        <v>0</v>
      </c>
      <c r="AA42" s="14" t="str">
        <f t="shared" si="51"/>
        <v>-</v>
      </c>
      <c r="AB42" s="54">
        <f t="shared" si="52"/>
        <v>-2.0265076712466801E-4</v>
      </c>
      <c r="AC42" s="14">
        <f t="shared" si="53"/>
        <v>-4.5258334985481125E-4</v>
      </c>
      <c r="AD42" s="54">
        <f t="shared" si="54"/>
        <v>0</v>
      </c>
      <c r="AE42" s="14" t="str">
        <f t="shared" si="55"/>
        <v>-</v>
      </c>
      <c r="AF42" s="54">
        <f t="shared" si="56"/>
        <v>0</v>
      </c>
      <c r="AG42" s="14" t="str">
        <f t="shared" si="57"/>
        <v>-</v>
      </c>
      <c r="AH42" s="54">
        <f t="shared" si="58"/>
        <v>-5.0948760550229011E-5</v>
      </c>
      <c r="AI42" s="14">
        <f t="shared" si="59"/>
        <v>-1.1378471963342102E-4</v>
      </c>
      <c r="AJ42" s="54">
        <f t="shared" si="60"/>
        <v>0</v>
      </c>
      <c r="AK42" s="14" t="str">
        <f t="shared" si="61"/>
        <v>-</v>
      </c>
      <c r="AL42" s="54">
        <f t="shared" si="62"/>
        <v>-7.6270116019450107E-4</v>
      </c>
      <c r="AM42" s="14">
        <f t="shared" si="63"/>
        <v>-1.7033532659014791E-3</v>
      </c>
      <c r="AN42" s="54">
        <f t="shared" si="64"/>
        <v>-1.5803485021124608E-2</v>
      </c>
      <c r="AO42" s="14">
        <f t="shared" si="65"/>
        <v>-3.4386264102791553E-2</v>
      </c>
      <c r="AP42" s="54">
        <f t="shared" si="66"/>
        <v>-9.3343072521215653E-2</v>
      </c>
      <c r="AQ42" s="14">
        <f t="shared" si="67"/>
        <v>-0.23335898804727631</v>
      </c>
      <c r="AS42" s="46"/>
      <c r="AT42" s="41"/>
    </row>
    <row r="43" spans="2:46" x14ac:dyDescent="0.25">
      <c r="B43" s="5" t="s">
        <v>21</v>
      </c>
      <c r="D43" s="21"/>
      <c r="E43" s="22"/>
      <c r="F43" s="21"/>
      <c r="G43" s="22"/>
      <c r="H43" s="54">
        <f t="shared" si="0"/>
        <v>2.3640468405289772E-2</v>
      </c>
      <c r="I43" s="14">
        <f t="shared" si="68"/>
        <v>7.4999999999999845E-2</v>
      </c>
      <c r="J43" s="54">
        <f t="shared" ref="J43:J49" si="70">IF(H19 = "","-",J19-H19)</f>
        <v>-4.4305760077278933E-4</v>
      </c>
      <c r="K43" s="14">
        <f t="shared" ref="K43:K49" si="71">IF(K19-I19=0,"-",K19-I19)</f>
        <v>-8.5456467738952158E-4</v>
      </c>
      <c r="L43" s="54">
        <f t="shared" ref="L43:L49" si="72">IF(J19 = "","-",L19-J19)</f>
        <v>-2.5798793008322551E-3</v>
      </c>
      <c r="M43" s="14">
        <f t="shared" ref="M43:M49" si="73">IF(M19-K19=0,"-",M19-K19)</f>
        <v>-4.9760431117180995E-3</v>
      </c>
      <c r="N43" s="54">
        <f t="shared" ref="N43:N49" si="74">IF(L19 = "","-",N19-L19)</f>
        <v>3.2020521902353938E-3</v>
      </c>
      <c r="O43" s="14">
        <f t="shared" ref="O43:O49" si="75">IF(O19-M19=0,"-",O19-M19)</f>
        <v>6.1760834080269236E-3</v>
      </c>
      <c r="P43" s="54">
        <f t="shared" ref="P43:P49" si="76">IF(N19 = "","-",P19-N19)</f>
        <v>-1.3207693178285407E-3</v>
      </c>
      <c r="Q43" s="14">
        <f t="shared" ref="Q43:Q49" si="77">IF(Q19-O19=0,"-",Q19-O19)</f>
        <v>-2.5474854827621934E-3</v>
      </c>
      <c r="R43" s="54">
        <f t="shared" ref="R43:R49" si="78">IF(P19 = "","-",R19-P19)</f>
        <v>0</v>
      </c>
      <c r="S43" s="14" t="str">
        <f t="shared" ref="S43:S49" si="79">IF(S19-Q19=0,"-",S19-Q19)</f>
        <v>-</v>
      </c>
      <c r="T43" s="54">
        <f t="shared" ref="T43:T49" si="80">IF(R19 = "","-",T19-R19)</f>
        <v>0</v>
      </c>
      <c r="U43" s="14" t="str">
        <f t="shared" ref="U43:U49" si="81">IF(U19-S19=0,"-",U19-S19)</f>
        <v>-</v>
      </c>
      <c r="V43" s="54">
        <f t="shared" ref="V43:V49" si="82">IF(T19 = "","-",V19-T19)</f>
        <v>0</v>
      </c>
      <c r="W43" s="14" t="str">
        <f t="shared" ref="W43:W49" si="83">IF(W19-S19=0,"-",W19-S19)</f>
        <v>-</v>
      </c>
      <c r="X43" s="54">
        <f t="shared" ref="X43:X49" si="84">IF(V19 = "","-",X19-V19)</f>
        <v>0</v>
      </c>
      <c r="Y43" s="14" t="str">
        <f t="shared" ref="Y43:Y49" si="85">IF(Y19-U19=0,"-",Y19-U19)</f>
        <v>-</v>
      </c>
      <c r="Z43" s="54">
        <f t="shared" ref="Z43:Z49" si="86">IF(X19 = "","-",Z19-X19)</f>
        <v>0</v>
      </c>
      <c r="AA43" s="14" t="str">
        <f t="shared" ref="AA43:AA49" si="87">IF(AA19-Y19=0,"-",AA19-Y19)</f>
        <v>-</v>
      </c>
      <c r="AB43" s="54">
        <f t="shared" ref="AB43:AB49" si="88">IF(Z19 = "","-",AB19-Z19)</f>
        <v>-4.635773074779248E-4</v>
      </c>
      <c r="AC43" s="14">
        <f t="shared" ref="AC43:AC49" si="89">IF(AC19-AA19=0,"-",AC19-AA19)</f>
        <v>-8.9414286431149792E-4</v>
      </c>
      <c r="AD43" s="54">
        <f t="shared" ref="AD43:AD49" si="90">IF(AB19 = "","-",AD19-AB19)</f>
        <v>0</v>
      </c>
      <c r="AE43" s="14" t="str">
        <f t="shared" ref="AE43:AE49" si="91">IF(AE19-AC19=0,"-",AE19-AC19)</f>
        <v>-</v>
      </c>
      <c r="AF43" s="54">
        <f t="shared" ref="AF43:AF49" si="92">IF(AD19 = "","-",AF19-AD19)</f>
        <v>0</v>
      </c>
      <c r="AG43" s="14" t="str">
        <f t="shared" ref="AG43:AG49" si="93">IF(AG19-AE19=0,"-",AG19-AE19)</f>
        <v>-</v>
      </c>
      <c r="AH43" s="54">
        <f t="shared" ref="AH43:AH49" si="94">IF(AF19 = "","-",AH19-AF19)</f>
        <v>1.1288704813663397E-3</v>
      </c>
      <c r="AI43" s="14">
        <f t="shared" ref="AI43:AI49" si="95">IF(AI19-AG19=0,"-",AI19-AG19)</f>
        <v>2.1773530959422541E-3</v>
      </c>
      <c r="AJ43" s="54">
        <f t="shared" ref="AJ43:AJ49" si="96">IF(AH19 = "","-",AJ19-AH19)</f>
        <v>0</v>
      </c>
      <c r="AK43" s="14" t="str">
        <f t="shared" ref="AK43:AK49" si="97">IF(AK19-AI19=0,"-",AK19-AI19)</f>
        <v>-</v>
      </c>
      <c r="AL43" s="54">
        <f t="shared" ref="AL43:AL49" si="98">IF(AJ19 = "","-",AL19-AJ19)</f>
        <v>-7.5028471267168939E-4</v>
      </c>
      <c r="AM43" s="14">
        <f t="shared" ref="AM43:AM49" si="99">IF(AM19-AK19=0,"-",AM19-AK19)</f>
        <v>-1.4471409864458551E-3</v>
      </c>
      <c r="AN43" s="54">
        <f t="shared" ref="AN43:AN49" si="100">IF(AL19 = "","-",AN19-AL19)</f>
        <v>-7.4777500160543298E-3</v>
      </c>
      <c r="AO43" s="14">
        <f t="shared" ref="AO43:AO49" si="101">IF(AO19-AM19=0,"-",AO19-AM19)</f>
        <v>-1.3012966703086434E-2</v>
      </c>
      <c r="AP43" s="54">
        <f t="shared" ref="AP43:AP49" si="102">IF(AN19 = "","-",AP19-AN19)</f>
        <v>-0.10456457964962018</v>
      </c>
      <c r="AQ43" s="14">
        <f t="shared" ref="AQ43:AQ49" si="103">IF(AQ19-AO19=0,"-",AQ19-AO19)</f>
        <v>-0.21155441532072661</v>
      </c>
      <c r="AS43" s="46"/>
      <c r="AT43" s="41"/>
    </row>
    <row r="44" spans="2:46" x14ac:dyDescent="0.25">
      <c r="B44" s="5" t="s">
        <v>22</v>
      </c>
      <c r="D44" s="21"/>
      <c r="E44" s="22"/>
      <c r="F44" s="21"/>
      <c r="G44" s="22"/>
      <c r="H44" s="54">
        <f t="shared" si="0"/>
        <v>2.7243949107230714E-2</v>
      </c>
      <c r="I44" s="14">
        <f t="shared" si="68"/>
        <v>9.0999999999999706E-2</v>
      </c>
      <c r="J44" s="54">
        <f t="shared" si="70"/>
        <v>1.0973667470755011E-3</v>
      </c>
      <c r="K44" s="14">
        <f t="shared" si="71"/>
        <v>1.4756624278291566E-3</v>
      </c>
      <c r="L44" s="54">
        <f t="shared" si="72"/>
        <v>-2.1135169893296002E-3</v>
      </c>
      <c r="M44" s="14">
        <f t="shared" si="73"/>
        <v>-2.8421105524148588E-3</v>
      </c>
      <c r="N44" s="54">
        <f t="shared" si="74"/>
        <v>6.2262332808808996E-3</v>
      </c>
      <c r="O44" s="14">
        <f t="shared" si="75"/>
        <v>8.372605187811584E-3</v>
      </c>
      <c r="P44" s="54">
        <f t="shared" si="76"/>
        <v>-1.3914061980027093E-3</v>
      </c>
      <c r="Q44" s="14">
        <f t="shared" si="77"/>
        <v>-1.8710662171177936E-3</v>
      </c>
      <c r="R44" s="54">
        <f t="shared" si="78"/>
        <v>0</v>
      </c>
      <c r="S44" s="14" t="str">
        <f t="shared" si="79"/>
        <v>-</v>
      </c>
      <c r="T44" s="54">
        <f t="shared" si="80"/>
        <v>-1.1166881574986576E-6</v>
      </c>
      <c r="U44" s="14">
        <f t="shared" si="81"/>
        <v>-1.5016445158860803E-6</v>
      </c>
      <c r="V44" s="54">
        <f t="shared" si="82"/>
        <v>0</v>
      </c>
      <c r="W44" s="14">
        <f t="shared" si="83"/>
        <v>-1.5016445158860803E-6</v>
      </c>
      <c r="X44" s="54">
        <f t="shared" si="84"/>
        <v>0</v>
      </c>
      <c r="Y44" s="14" t="str">
        <f t="shared" si="85"/>
        <v>-</v>
      </c>
      <c r="Z44" s="54">
        <f t="shared" si="86"/>
        <v>7.4295200132246109E-5</v>
      </c>
      <c r="AA44" s="14">
        <f t="shared" si="87"/>
        <v>9.990701440080324E-5</v>
      </c>
      <c r="AB44" s="54">
        <f t="shared" si="88"/>
        <v>-1.2726796249913352E-3</v>
      </c>
      <c r="AC44" s="14">
        <f t="shared" si="89"/>
        <v>-1.7114109847672782E-3</v>
      </c>
      <c r="AD44" s="54">
        <f t="shared" si="90"/>
        <v>0</v>
      </c>
      <c r="AE44" s="14" t="str">
        <f t="shared" si="91"/>
        <v>-</v>
      </c>
      <c r="AF44" s="54">
        <f t="shared" si="92"/>
        <v>0</v>
      </c>
      <c r="AG44" s="14" t="str">
        <f t="shared" si="93"/>
        <v>-</v>
      </c>
      <c r="AH44" s="54">
        <f t="shared" si="94"/>
        <v>1.2263479731755567E-4</v>
      </c>
      <c r="AI44" s="14">
        <f t="shared" si="95"/>
        <v>1.6491074039563791E-4</v>
      </c>
      <c r="AJ44" s="54">
        <f t="shared" si="96"/>
        <v>0</v>
      </c>
      <c r="AK44" s="14" t="str">
        <f t="shared" si="97"/>
        <v>-</v>
      </c>
      <c r="AL44" s="54">
        <f t="shared" si="98"/>
        <v>-7.7320290389137902E-4</v>
      </c>
      <c r="AM44" s="14">
        <f t="shared" si="99"/>
        <v>-1.039749452406688E-3</v>
      </c>
      <c r="AN44" s="54">
        <f t="shared" si="100"/>
        <v>-6.8776081802655042E-3</v>
      </c>
      <c r="AO44" s="14">
        <f t="shared" si="101"/>
        <v>-9.3191447125514533E-3</v>
      </c>
      <c r="AP44" s="54">
        <f t="shared" si="102"/>
        <v>-0.13261484339942253</v>
      </c>
      <c r="AQ44" s="14">
        <f t="shared" si="103"/>
        <v>-0.17791192647868434</v>
      </c>
      <c r="AS44" s="46"/>
      <c r="AT44" s="41"/>
    </row>
    <row r="45" spans="2:46" x14ac:dyDescent="0.25">
      <c r="B45" s="5" t="s">
        <v>72</v>
      </c>
      <c r="D45" s="21"/>
      <c r="E45" s="22"/>
      <c r="F45" s="21"/>
      <c r="G45" s="22"/>
      <c r="H45" s="54">
        <f t="shared" si="0"/>
        <v>2.5167785234899265E-2</v>
      </c>
      <c r="I45" s="14">
        <f t="shared" si="68"/>
        <v>0.13499999999999984</v>
      </c>
      <c r="J45" s="54">
        <f t="shared" si="70"/>
        <v>0</v>
      </c>
      <c r="K45" s="14" t="str">
        <f t="shared" si="71"/>
        <v>-</v>
      </c>
      <c r="L45" s="54">
        <f t="shared" si="72"/>
        <v>3.3557046979866278E-3</v>
      </c>
      <c r="M45" s="14">
        <f t="shared" si="73"/>
        <v>9.9999999999998146E-3</v>
      </c>
      <c r="N45" s="54">
        <f t="shared" si="74"/>
        <v>-1.7785234899328817E-2</v>
      </c>
      <c r="O45" s="14">
        <f t="shared" si="75"/>
        <v>-5.2999999999999881E-2</v>
      </c>
      <c r="P45" s="54">
        <f t="shared" si="76"/>
        <v>7.0469798657715188E-3</v>
      </c>
      <c r="Q45" s="14">
        <f t="shared" si="77"/>
        <v>2.0999999999999491E-2</v>
      </c>
      <c r="R45" s="54">
        <f t="shared" si="78"/>
        <v>0</v>
      </c>
      <c r="S45" s="14" t="str">
        <f t="shared" si="79"/>
        <v>-</v>
      </c>
      <c r="T45" s="54">
        <f t="shared" si="80"/>
        <v>-3.3557046979848515E-4</v>
      </c>
      <c r="U45" s="14">
        <f t="shared" si="81"/>
        <v>-9.9999999999985517E-4</v>
      </c>
      <c r="V45" s="54">
        <f t="shared" si="82"/>
        <v>0</v>
      </c>
      <c r="W45" s="14">
        <f t="shared" si="83"/>
        <v>-9.9999999999985517E-4</v>
      </c>
      <c r="X45" s="54">
        <f t="shared" si="84"/>
        <v>0</v>
      </c>
      <c r="Y45" s="14" t="str">
        <f t="shared" si="85"/>
        <v>-</v>
      </c>
      <c r="Z45" s="54">
        <f t="shared" si="86"/>
        <v>3.3557046979848515E-4</v>
      </c>
      <c r="AA45" s="14">
        <f t="shared" si="87"/>
        <v>9.9999999999985517E-4</v>
      </c>
      <c r="AB45" s="54">
        <f t="shared" si="88"/>
        <v>5.0335570469799418E-3</v>
      </c>
      <c r="AC45" s="14">
        <f t="shared" si="89"/>
        <v>1.5000000000000333E-2</v>
      </c>
      <c r="AD45" s="54">
        <f t="shared" si="90"/>
        <v>0</v>
      </c>
      <c r="AE45" s="14" t="str">
        <f t="shared" si="91"/>
        <v>-</v>
      </c>
      <c r="AF45" s="54">
        <f t="shared" si="92"/>
        <v>0</v>
      </c>
      <c r="AG45" s="14" t="str">
        <f t="shared" si="93"/>
        <v>-</v>
      </c>
      <c r="AH45" s="54">
        <f t="shared" si="94"/>
        <v>6.7114093959719234E-4</v>
      </c>
      <c r="AI45" s="14">
        <f t="shared" si="95"/>
        <v>1.9999999999997103E-3</v>
      </c>
      <c r="AJ45" s="54">
        <f t="shared" si="96"/>
        <v>0</v>
      </c>
      <c r="AK45" s="14" t="str">
        <f t="shared" si="97"/>
        <v>-</v>
      </c>
      <c r="AL45" s="54">
        <f t="shared" si="98"/>
        <v>3.3557046979892924E-4</v>
      </c>
      <c r="AM45" s="14">
        <f t="shared" si="99"/>
        <v>1.0000000000004866E-3</v>
      </c>
      <c r="AN45" s="54">
        <f t="shared" si="100"/>
        <v>-1.0067114093959662E-2</v>
      </c>
      <c r="AO45" s="14">
        <f t="shared" si="101"/>
        <v>-2.9999999999999971E-2</v>
      </c>
      <c r="AP45" s="54">
        <f t="shared" si="102"/>
        <v>-5.7046979865771896E-2</v>
      </c>
      <c r="AQ45" s="14">
        <f t="shared" si="103"/>
        <v>-0.16999999999999987</v>
      </c>
      <c r="AS45" s="46"/>
      <c r="AT45" s="41"/>
    </row>
    <row r="46" spans="2:46" x14ac:dyDescent="0.25">
      <c r="B46" s="5" t="s">
        <v>73</v>
      </c>
      <c r="D46" s="21"/>
      <c r="E46" s="22"/>
      <c r="F46" s="21"/>
      <c r="G46" s="22"/>
      <c r="H46" s="54">
        <f t="shared" si="0"/>
        <v>2.6392111368909399E-2</v>
      </c>
      <c r="I46" s="14">
        <f t="shared" si="68"/>
        <v>6.5999999999999573E-2</v>
      </c>
      <c r="J46" s="54">
        <f t="shared" si="70"/>
        <v>0</v>
      </c>
      <c r="K46" s="14" t="str">
        <f t="shared" si="71"/>
        <v>-</v>
      </c>
      <c r="L46" s="54">
        <f t="shared" si="72"/>
        <v>3.4802784222738303E-3</v>
      </c>
      <c r="M46" s="14">
        <f t="shared" si="73"/>
        <v>1.2000000000000094E-2</v>
      </c>
      <c r="N46" s="54">
        <f t="shared" si="74"/>
        <v>-1.9141531322505845E-2</v>
      </c>
      <c r="O46" s="14">
        <f t="shared" si="75"/>
        <v>-6.6000000000000225E-2</v>
      </c>
      <c r="P46" s="54">
        <f t="shared" si="76"/>
        <v>6.0904872389790921E-3</v>
      </c>
      <c r="Q46" s="14">
        <f t="shared" si="77"/>
        <v>2.1000000000000019E-2</v>
      </c>
      <c r="R46" s="54">
        <f t="shared" si="78"/>
        <v>0</v>
      </c>
      <c r="S46" s="14" t="str">
        <f t="shared" si="79"/>
        <v>-</v>
      </c>
      <c r="T46" s="54">
        <f t="shared" si="80"/>
        <v>0</v>
      </c>
      <c r="U46" s="14" t="str">
        <f t="shared" si="81"/>
        <v>-</v>
      </c>
      <c r="V46" s="54">
        <f t="shared" si="82"/>
        <v>0</v>
      </c>
      <c r="W46" s="14" t="str">
        <f t="shared" si="83"/>
        <v>-</v>
      </c>
      <c r="X46" s="54">
        <f t="shared" si="84"/>
        <v>0</v>
      </c>
      <c r="Y46" s="14" t="str">
        <f t="shared" si="85"/>
        <v>-</v>
      </c>
      <c r="Z46" s="54">
        <f t="shared" si="86"/>
        <v>0</v>
      </c>
      <c r="AA46" s="14" t="str">
        <f t="shared" si="87"/>
        <v>-</v>
      </c>
      <c r="AB46" s="54">
        <f t="shared" si="88"/>
        <v>3.7703016241299458E-3</v>
      </c>
      <c r="AC46" s="14">
        <f t="shared" si="89"/>
        <v>1.2999999999999956E-2</v>
      </c>
      <c r="AD46" s="54">
        <f t="shared" si="90"/>
        <v>0</v>
      </c>
      <c r="AE46" s="14" t="str">
        <f t="shared" si="91"/>
        <v>-</v>
      </c>
      <c r="AF46" s="54">
        <f t="shared" si="92"/>
        <v>0</v>
      </c>
      <c r="AG46" s="14" t="str">
        <f t="shared" si="93"/>
        <v>-</v>
      </c>
      <c r="AH46" s="54">
        <f t="shared" si="94"/>
        <v>5.8004640371245308E-4</v>
      </c>
      <c r="AI46" s="14">
        <f t="shared" si="95"/>
        <v>2.0000000000002932E-3</v>
      </c>
      <c r="AJ46" s="54">
        <f t="shared" si="96"/>
        <v>0</v>
      </c>
      <c r="AK46" s="14" t="str">
        <f t="shared" si="97"/>
        <v>-</v>
      </c>
      <c r="AL46" s="54">
        <f t="shared" si="98"/>
        <v>2.9002320185611552E-4</v>
      </c>
      <c r="AM46" s="14">
        <f t="shared" si="99"/>
        <v>9.9999999999986211E-4</v>
      </c>
      <c r="AN46" s="54">
        <f t="shared" si="100"/>
        <v>-9.5707656612529224E-3</v>
      </c>
      <c r="AO46" s="14">
        <f t="shared" si="101"/>
        <v>-3.2999999999999648E-2</v>
      </c>
      <c r="AP46" s="54">
        <f t="shared" si="102"/>
        <v>-7.6856148491879384E-2</v>
      </c>
      <c r="AQ46" s="14">
        <f t="shared" si="103"/>
        <v>-0.26500000000000018</v>
      </c>
      <c r="AS46" s="46"/>
      <c r="AT46" s="41"/>
    </row>
    <row r="47" spans="2:46" x14ac:dyDescent="0.25">
      <c r="B47" s="5" t="s">
        <v>74</v>
      </c>
      <c r="D47" s="21"/>
      <c r="E47" s="22"/>
      <c r="F47" s="21"/>
      <c r="G47" s="22"/>
      <c r="H47" s="54">
        <f t="shared" si="0"/>
        <v>2.6517383618149593E-2</v>
      </c>
      <c r="I47" s="14">
        <f t="shared" si="68"/>
        <v>9.6125513241039462E-2</v>
      </c>
      <c r="J47" s="54">
        <f t="shared" si="70"/>
        <v>3.9285012767642513E-4</v>
      </c>
      <c r="K47" s="14">
        <f t="shared" si="71"/>
        <v>2.0000000000000018E-3</v>
      </c>
      <c r="L47" s="54">
        <f t="shared" si="72"/>
        <v>2.7499508937340877E-3</v>
      </c>
      <c r="M47" s="14">
        <f t="shared" si="73"/>
        <v>1.4000000000000457E-2</v>
      </c>
      <c r="N47" s="54">
        <f t="shared" si="74"/>
        <v>-1.4928304851699048E-2</v>
      </c>
      <c r="O47" s="14">
        <f t="shared" si="75"/>
        <v>-7.5999999999999471E-2</v>
      </c>
      <c r="P47" s="54">
        <f t="shared" si="76"/>
        <v>3.5356511490864939E-3</v>
      </c>
      <c r="Q47" s="14">
        <f t="shared" si="77"/>
        <v>1.7999999999999711E-2</v>
      </c>
      <c r="R47" s="54">
        <f t="shared" si="78"/>
        <v>0</v>
      </c>
      <c r="S47" s="14" t="str">
        <f t="shared" si="79"/>
        <v>-</v>
      </c>
      <c r="T47" s="54">
        <f t="shared" si="80"/>
        <v>0</v>
      </c>
      <c r="U47" s="14" t="str">
        <f t="shared" si="81"/>
        <v>-</v>
      </c>
      <c r="V47" s="54">
        <f t="shared" si="82"/>
        <v>0</v>
      </c>
      <c r="W47" s="14" t="str">
        <f t="shared" si="83"/>
        <v>-</v>
      </c>
      <c r="X47" s="54">
        <f t="shared" si="84"/>
        <v>0</v>
      </c>
      <c r="Y47" s="14" t="str">
        <f t="shared" si="85"/>
        <v>-</v>
      </c>
      <c r="Z47" s="54">
        <f t="shared" si="86"/>
        <v>0</v>
      </c>
      <c r="AA47" s="14" t="str">
        <f t="shared" si="87"/>
        <v>-</v>
      </c>
      <c r="AB47" s="54">
        <f t="shared" si="88"/>
        <v>2.1606757022196721E-3</v>
      </c>
      <c r="AC47" s="14">
        <f t="shared" si="89"/>
        <v>1.0999999999999815E-2</v>
      </c>
      <c r="AD47" s="54">
        <f t="shared" si="90"/>
        <v>0</v>
      </c>
      <c r="AE47" s="14" t="str">
        <f t="shared" si="91"/>
        <v>-</v>
      </c>
      <c r="AF47" s="54">
        <f t="shared" si="92"/>
        <v>0</v>
      </c>
      <c r="AG47" s="14" t="str">
        <f t="shared" si="93"/>
        <v>-</v>
      </c>
      <c r="AH47" s="54">
        <f t="shared" si="94"/>
        <v>5.8927519151441565E-4</v>
      </c>
      <c r="AI47" s="14">
        <f t="shared" si="95"/>
        <v>2.999999999999961E-3</v>
      </c>
      <c r="AJ47" s="54">
        <f t="shared" si="96"/>
        <v>0</v>
      </c>
      <c r="AK47" s="14" t="str">
        <f t="shared" si="97"/>
        <v>-</v>
      </c>
      <c r="AL47" s="54">
        <f t="shared" si="98"/>
        <v>1.9642506383821257E-4</v>
      </c>
      <c r="AM47" s="14">
        <f t="shared" si="99"/>
        <v>9.9999999999997313E-4</v>
      </c>
      <c r="AN47" s="54">
        <f t="shared" si="100"/>
        <v>-8.2498526812022632E-3</v>
      </c>
      <c r="AO47" s="14">
        <f t="shared" si="101"/>
        <v>-4.2000000000000412E-2</v>
      </c>
      <c r="AP47" s="54">
        <f t="shared" si="102"/>
        <v>-9.9194657238263595E-2</v>
      </c>
      <c r="AQ47" s="14">
        <f t="shared" si="103"/>
        <v>-0.505</v>
      </c>
      <c r="AS47" s="46"/>
      <c r="AT47" s="41"/>
    </row>
    <row r="48" spans="2:46" x14ac:dyDescent="0.25">
      <c r="B48" s="5" t="s">
        <v>75</v>
      </c>
      <c r="D48" s="21"/>
      <c r="E48" s="22"/>
      <c r="F48" s="21"/>
      <c r="G48" s="22"/>
      <c r="H48" s="54">
        <f t="shared" si="0"/>
        <v>2.4087591240875783E-2</v>
      </c>
      <c r="I48" s="14" t="str">
        <f t="shared" si="68"/>
        <v>-</v>
      </c>
      <c r="J48" s="54">
        <f t="shared" si="70"/>
        <v>-3.6496350364956243E-4</v>
      </c>
      <c r="K48" s="14">
        <f t="shared" si="71"/>
        <v>-9.9999999999961231E-4</v>
      </c>
      <c r="L48" s="54">
        <f t="shared" si="72"/>
        <v>3.2846715328465059E-3</v>
      </c>
      <c r="M48" s="14">
        <f t="shared" si="73"/>
        <v>8.9999999999993002E-3</v>
      </c>
      <c r="N48" s="54">
        <f t="shared" si="74"/>
        <v>-1.5693430656934293E-2</v>
      </c>
      <c r="O48" s="14">
        <f t="shared" si="75"/>
        <v>-4.3000000000000101E-2</v>
      </c>
      <c r="P48" s="54">
        <f t="shared" si="76"/>
        <v>7.2992700729925808E-3</v>
      </c>
      <c r="Q48" s="14">
        <f t="shared" si="77"/>
        <v>2.0000000000000073E-2</v>
      </c>
      <c r="R48" s="54">
        <f t="shared" si="78"/>
        <v>0</v>
      </c>
      <c r="S48" s="14" t="str">
        <f t="shared" si="79"/>
        <v>-</v>
      </c>
      <c r="T48" s="54">
        <f t="shared" si="80"/>
        <v>0</v>
      </c>
      <c r="U48" s="14" t="str">
        <f t="shared" si="81"/>
        <v>-</v>
      </c>
      <c r="V48" s="54">
        <f t="shared" si="82"/>
        <v>0</v>
      </c>
      <c r="W48" s="14" t="str">
        <f t="shared" si="83"/>
        <v>-</v>
      </c>
      <c r="X48" s="54">
        <f t="shared" si="84"/>
        <v>0</v>
      </c>
      <c r="Y48" s="14" t="str">
        <f t="shared" si="85"/>
        <v>-</v>
      </c>
      <c r="Z48" s="54">
        <f t="shared" si="86"/>
        <v>0</v>
      </c>
      <c r="AA48" s="14" t="str">
        <f t="shared" si="87"/>
        <v>-</v>
      </c>
      <c r="AB48" s="54">
        <f t="shared" si="88"/>
        <v>6.2043795620438935E-3</v>
      </c>
      <c r="AC48" s="14">
        <f t="shared" si="89"/>
        <v>1.7000000000000119E-2</v>
      </c>
      <c r="AD48" s="54">
        <f t="shared" si="90"/>
        <v>0</v>
      </c>
      <c r="AE48" s="14" t="str">
        <f t="shared" si="91"/>
        <v>-</v>
      </c>
      <c r="AF48" s="54">
        <f t="shared" si="92"/>
        <v>0</v>
      </c>
      <c r="AG48" s="14" t="str">
        <f t="shared" si="93"/>
        <v>-</v>
      </c>
      <c r="AH48" s="54">
        <f t="shared" si="94"/>
        <v>1.0948905109489093E-3</v>
      </c>
      <c r="AI48" s="14">
        <f t="shared" si="95"/>
        <v>2.999999999999961E-3</v>
      </c>
      <c r="AJ48" s="54">
        <f t="shared" si="96"/>
        <v>0</v>
      </c>
      <c r="AK48" s="14" t="str">
        <f t="shared" si="97"/>
        <v>-</v>
      </c>
      <c r="AL48" s="54">
        <f t="shared" si="98"/>
        <v>0</v>
      </c>
      <c r="AM48" s="14" t="str">
        <f t="shared" si="99"/>
        <v>-</v>
      </c>
      <c r="AN48" s="54"/>
      <c r="AO48" s="14">
        <f t="shared" si="101"/>
        <v>-2.7999999999999317E-2</v>
      </c>
      <c r="AP48" s="54">
        <f t="shared" si="102"/>
        <v>-4.124087591240877E-2</v>
      </c>
      <c r="AQ48" s="14">
        <f t="shared" si="103"/>
        <v>-0.11300000000000009</v>
      </c>
      <c r="AS48" s="46"/>
      <c r="AT48" s="41"/>
    </row>
    <row r="49" spans="2:46" ht="16.5" thickBot="1" x14ac:dyDescent="0.3">
      <c r="B49" s="5" t="s">
        <v>23</v>
      </c>
      <c r="D49" s="23"/>
      <c r="E49" s="24"/>
      <c r="F49" s="23"/>
      <c r="G49" s="24"/>
      <c r="H49" s="55">
        <f t="shared" si="0"/>
        <v>2.6335170976559574E-2</v>
      </c>
      <c r="I49" s="15" t="str">
        <f t="shared" si="68"/>
        <v>-</v>
      </c>
      <c r="J49" s="55">
        <f t="shared" si="70"/>
        <v>3.6971581637734729E-5</v>
      </c>
      <c r="K49" s="15">
        <f t="shared" si="71"/>
        <v>1.3494927613816321E-4</v>
      </c>
      <c r="L49" s="55">
        <f t="shared" si="72"/>
        <v>3.3870138065534849E-3</v>
      </c>
      <c r="M49" s="15">
        <f t="shared" si="73"/>
        <v>1.2362875517277855E-2</v>
      </c>
      <c r="N49" s="55">
        <f t="shared" si="74"/>
        <v>-1.8076613007441455E-2</v>
      </c>
      <c r="O49" s="15">
        <f t="shared" si="75"/>
        <v>-6.5981105820295968E-2</v>
      </c>
      <c r="P49" s="55">
        <f t="shared" si="76"/>
        <v>5.5072772486959298E-3</v>
      </c>
      <c r="Q49" s="15">
        <f t="shared" si="77"/>
        <v>2.0102009307735133E-2</v>
      </c>
      <c r="R49" s="55">
        <f t="shared" si="78"/>
        <v>0</v>
      </c>
      <c r="S49" s="15" t="str">
        <f t="shared" si="79"/>
        <v>-</v>
      </c>
      <c r="T49" s="55">
        <f t="shared" si="80"/>
        <v>0</v>
      </c>
      <c r="U49" s="15" t="str">
        <f t="shared" si="81"/>
        <v>-</v>
      </c>
      <c r="V49" s="55">
        <f t="shared" si="82"/>
        <v>0</v>
      </c>
      <c r="W49" s="15" t="str">
        <f t="shared" si="83"/>
        <v>-</v>
      </c>
      <c r="X49" s="55">
        <f t="shared" si="84"/>
        <v>0</v>
      </c>
      <c r="Y49" s="15" t="str">
        <f t="shared" si="85"/>
        <v>-</v>
      </c>
      <c r="Z49" s="55">
        <f t="shared" si="86"/>
        <v>1.5024500693350262E-5</v>
      </c>
      <c r="AA49" s="15">
        <f t="shared" si="87"/>
        <v>5.4840647954024213E-5</v>
      </c>
      <c r="AB49" s="55">
        <f t="shared" si="88"/>
        <v>3.4460734027335072E-3</v>
      </c>
      <c r="AC49" s="15">
        <f t="shared" si="89"/>
        <v>1.2578447840680601E-2</v>
      </c>
      <c r="AD49" s="55">
        <f t="shared" si="90"/>
        <v>0</v>
      </c>
      <c r="AE49" s="15" t="str">
        <f t="shared" si="91"/>
        <v>-</v>
      </c>
      <c r="AF49" s="55">
        <f t="shared" si="92"/>
        <v>0</v>
      </c>
      <c r="AG49" s="15" t="str">
        <f t="shared" si="93"/>
        <v>-</v>
      </c>
      <c r="AH49" s="55">
        <f t="shared" si="94"/>
        <v>6.6330830459859769E-4</v>
      </c>
      <c r="AI49" s="15">
        <f t="shared" si="95"/>
        <v>2.4211291915797462E-3</v>
      </c>
      <c r="AJ49" s="55">
        <f t="shared" si="96"/>
        <v>0</v>
      </c>
      <c r="AK49" s="15" t="str">
        <f t="shared" si="97"/>
        <v>-</v>
      </c>
      <c r="AL49" s="55">
        <f t="shared" si="98"/>
        <v>2.7501743965108183E-4</v>
      </c>
      <c r="AM49" s="15">
        <f t="shared" si="99"/>
        <v>1.0038359940867519E-3</v>
      </c>
      <c r="AN49" s="55">
        <f t="shared" si="100"/>
        <v>-9.0965934099518364E-3</v>
      </c>
      <c r="AO49" s="15">
        <f t="shared" si="101"/>
        <v>-3.3203304852472248E-2</v>
      </c>
      <c r="AP49" s="55">
        <f t="shared" si="102"/>
        <v>-8.0010832236659835E-2</v>
      </c>
      <c r="AQ49" s="15">
        <f t="shared" si="103"/>
        <v>-0.29204603685456593</v>
      </c>
      <c r="AS49" s="46"/>
      <c r="AT49" s="41"/>
    </row>
    <row r="51" spans="2:46" x14ac:dyDescent="0.25">
      <c r="D51" s="16">
        <f>MAX(D31:D49)</f>
        <v>0</v>
      </c>
      <c r="F51" s="16">
        <f>MAX(F31:F49)</f>
        <v>0</v>
      </c>
      <c r="H51" s="16">
        <f>MAX(H31:H49)</f>
        <v>5.5355860669914048E-2</v>
      </c>
      <c r="J51" s="16">
        <f>MAX(J31:J49)</f>
        <v>1.0973667470755011E-3</v>
      </c>
      <c r="L51" s="16">
        <f>MAX(L31:L49)</f>
        <v>3.4802784222738303E-3</v>
      </c>
      <c r="N51" s="16">
        <f>MAX(N31:N49)</f>
        <v>2.7472527472527375E-2</v>
      </c>
      <c r="P51" s="16">
        <f>MAX(P31:P49)</f>
        <v>7.2992700729925808E-3</v>
      </c>
      <c r="R51" s="16">
        <f>MAX(R31:R49)</f>
        <v>0</v>
      </c>
      <c r="T51" s="16">
        <f>MAX(T31:T49)</f>
        <v>0</v>
      </c>
      <c r="V51" s="16">
        <f>MAX(V31:V49)</f>
        <v>0</v>
      </c>
      <c r="X51" s="16">
        <f>MAX(X31:X49)</f>
        <v>0</v>
      </c>
      <c r="Z51" s="16">
        <f>MAX(Z31:Z49)</f>
        <v>3.3557046979848515E-4</v>
      </c>
      <c r="AB51" s="16">
        <f>MAX(AB31:AB49)</f>
        <v>6.2043795620438935E-3</v>
      </c>
      <c r="AD51" s="16">
        <f>MAX(AD31:AD49)</f>
        <v>0</v>
      </c>
      <c r="AF51" s="16">
        <f>MAX(AF31:AF49)</f>
        <v>0</v>
      </c>
      <c r="AH51" s="16">
        <f>MAX(AH31:AH49)</f>
        <v>1.1288704813663397E-3</v>
      </c>
      <c r="AJ51" s="16">
        <f>MAX(AJ31:AJ49)</f>
        <v>0</v>
      </c>
      <c r="AL51" s="16">
        <f>MAX(AL31:AL49)</f>
        <v>5.6665571046221608E-4</v>
      </c>
      <c r="AN51" s="16">
        <f>MAX(AN31:AN49)</f>
        <v>2.2204460492503131E-16</v>
      </c>
      <c r="AP51" s="16">
        <f>MAX(AP31:AP49)</f>
        <v>-4.124087591240877E-2</v>
      </c>
    </row>
    <row r="52" spans="2:46" ht="69.75" customHeight="1" x14ac:dyDescent="0.25">
      <c r="B52" s="17" t="s">
        <v>25</v>
      </c>
      <c r="C52" s="18"/>
      <c r="D52" s="74"/>
      <c r="E52" s="75"/>
      <c r="F52" s="76"/>
      <c r="G52" s="77"/>
      <c r="H52" s="72" t="s">
        <v>106</v>
      </c>
      <c r="I52" s="73"/>
      <c r="J52" s="72" t="s">
        <v>100</v>
      </c>
      <c r="K52" s="73"/>
      <c r="L52" s="72" t="s">
        <v>98</v>
      </c>
      <c r="M52" s="73"/>
      <c r="N52" s="72" t="s">
        <v>98</v>
      </c>
      <c r="O52" s="73"/>
      <c r="P52" s="72" t="s">
        <v>98</v>
      </c>
      <c r="Q52" s="73"/>
      <c r="R52" s="72" t="s">
        <v>99</v>
      </c>
      <c r="S52" s="73"/>
      <c r="T52" s="72" t="s">
        <v>94</v>
      </c>
      <c r="U52" s="73"/>
      <c r="V52" s="72" t="s">
        <v>99</v>
      </c>
      <c r="W52" s="73"/>
      <c r="X52" s="72" t="s">
        <v>99</v>
      </c>
      <c r="Y52" s="73"/>
      <c r="Z52" s="72" t="s">
        <v>29</v>
      </c>
      <c r="AA52" s="73"/>
      <c r="AB52" s="72" t="s">
        <v>29</v>
      </c>
      <c r="AC52" s="73"/>
      <c r="AD52" s="72" t="s">
        <v>107</v>
      </c>
      <c r="AE52" s="73"/>
      <c r="AF52" s="72" t="s">
        <v>99</v>
      </c>
      <c r="AG52" s="73"/>
      <c r="AH52" s="72" t="s">
        <v>29</v>
      </c>
      <c r="AI52" s="73"/>
      <c r="AJ52" s="72" t="s">
        <v>99</v>
      </c>
      <c r="AK52" s="73"/>
      <c r="AL52" s="72" t="s">
        <v>98</v>
      </c>
      <c r="AM52" s="73"/>
      <c r="AN52" s="72" t="s">
        <v>87</v>
      </c>
      <c r="AO52" s="73"/>
      <c r="AP52" s="78" t="s">
        <v>88</v>
      </c>
      <c r="AQ52" s="79"/>
      <c r="AR52" s="80"/>
      <c r="AS52" s="81"/>
    </row>
  </sheetData>
  <mergeCells count="61"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  <mergeCell ref="Z4:AA4"/>
    <mergeCell ref="AB4:AC4"/>
    <mergeCell ref="AD4:AE4"/>
    <mergeCell ref="AF4:AG4"/>
    <mergeCell ref="AH4:AI4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AL52:AM52"/>
    <mergeCell ref="Z52:AA52"/>
    <mergeCell ref="AB52:AC52"/>
    <mergeCell ref="AD52:AE52"/>
    <mergeCell ref="AF52:AG52"/>
    <mergeCell ref="AH52:AI52"/>
    <mergeCell ref="AJ52:AK52"/>
    <mergeCell ref="D4:E4"/>
    <mergeCell ref="D52:E52"/>
    <mergeCell ref="F4:G4"/>
    <mergeCell ref="F52:G52"/>
    <mergeCell ref="D28:E28"/>
    <mergeCell ref="F28:G28"/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</mergeCells>
  <conditionalFormatting sqref="J31:J49 L31:L49 P31:P49 R31:R50 T31:T49 V31:V49 X31:X49 Z31:Z49 AB31:AB49 AD31:AD49 AF31:AF49 AH31:AH49 AJ31:AJ49 AL31:AL49 AP31:AP49 AN31:AN49">
    <cfRule type="cellIs" dxfId="39" priority="37" operator="between">
      <formula>-0.03</formula>
      <formula>-9999.9</formula>
    </cfRule>
    <cfRule type="cellIs" dxfId="38" priority="38" operator="between">
      <formula>0.03</formula>
      <formula>99.9</formula>
    </cfRule>
  </conditionalFormatting>
  <conditionalFormatting sqref="H31:H49">
    <cfRule type="cellIs" dxfId="37" priority="35" operator="between">
      <formula>-0.03</formula>
      <formula>-9999.9</formula>
    </cfRule>
    <cfRule type="cellIs" dxfId="36" priority="36" operator="between">
      <formula>0.03</formula>
      <formula>99.9</formula>
    </cfRule>
  </conditionalFormatting>
  <conditionalFormatting sqref="J31:J49">
    <cfRule type="cellIs" dxfId="35" priority="33" operator="between">
      <formula>-0.03</formula>
      <formula>-9999.9</formula>
    </cfRule>
    <cfRule type="cellIs" dxfId="34" priority="34" operator="between">
      <formula>0.03</formula>
      <formula>99.9</formula>
    </cfRule>
  </conditionalFormatting>
  <conditionalFormatting sqref="L31:L49">
    <cfRule type="cellIs" dxfId="33" priority="31" operator="between">
      <formula>-0.03</formula>
      <formula>-9999.9</formula>
    </cfRule>
    <cfRule type="cellIs" dxfId="32" priority="32" operator="between">
      <formula>0.03</formula>
      <formula>99.9</formula>
    </cfRule>
  </conditionalFormatting>
  <conditionalFormatting sqref="N31:N49">
    <cfRule type="cellIs" dxfId="31" priority="29" operator="between">
      <formula>-0.03</formula>
      <formula>-9999.9</formula>
    </cfRule>
    <cfRule type="cellIs" dxfId="30" priority="30" operator="between">
      <formula>0.03</formula>
      <formula>99.9</formula>
    </cfRule>
  </conditionalFormatting>
  <conditionalFormatting sqref="N31:N49">
    <cfRule type="cellIs" dxfId="29" priority="27" operator="between">
      <formula>-0.03</formula>
      <formula>-9999.9</formula>
    </cfRule>
    <cfRule type="cellIs" dxfId="28" priority="28" operator="between">
      <formula>0.03</formula>
      <formula>99.9</formula>
    </cfRule>
  </conditionalFormatting>
  <conditionalFormatting sqref="P31:P49">
    <cfRule type="cellIs" dxfId="27" priority="25" operator="between">
      <formula>-0.03</formula>
      <formula>-9999.9</formula>
    </cfRule>
    <cfRule type="cellIs" dxfId="26" priority="26" operator="between">
      <formula>0.03</formula>
      <formula>99.9</formula>
    </cfRule>
  </conditionalFormatting>
  <conditionalFormatting sqref="R31:R49">
    <cfRule type="cellIs" dxfId="25" priority="23" operator="between">
      <formula>-0.03</formula>
      <formula>-9999.9</formula>
    </cfRule>
    <cfRule type="cellIs" dxfId="24" priority="24" operator="between">
      <formula>0.03</formula>
      <formula>99.9</formula>
    </cfRule>
  </conditionalFormatting>
  <conditionalFormatting sqref="T31:T49">
    <cfRule type="cellIs" dxfId="23" priority="21" operator="between">
      <formula>-0.03</formula>
      <formula>-9999.9</formula>
    </cfRule>
    <cfRule type="cellIs" dxfId="22" priority="22" operator="between">
      <formula>0.03</formula>
      <formula>99.9</formula>
    </cfRule>
  </conditionalFormatting>
  <conditionalFormatting sqref="V31:V49">
    <cfRule type="cellIs" dxfId="21" priority="19" operator="between">
      <formula>-0.03</formula>
      <formula>-9999.9</formula>
    </cfRule>
    <cfRule type="cellIs" dxfId="20" priority="20" operator="between">
      <formula>0.03</formula>
      <formula>99.9</formula>
    </cfRule>
  </conditionalFormatting>
  <conditionalFormatting sqref="X31:X49">
    <cfRule type="cellIs" dxfId="19" priority="17" operator="between">
      <formula>-0.03</formula>
      <formula>-9999.9</formula>
    </cfRule>
    <cfRule type="cellIs" dxfId="18" priority="18" operator="between">
      <formula>0.03</formula>
      <formula>99.9</formula>
    </cfRule>
  </conditionalFormatting>
  <conditionalFormatting sqref="Z31:Z49">
    <cfRule type="cellIs" dxfId="17" priority="15" operator="between">
      <formula>-0.03</formula>
      <formula>-9999.9</formula>
    </cfRule>
    <cfRule type="cellIs" dxfId="16" priority="16" operator="between">
      <formula>0.03</formula>
      <formula>99.9</formula>
    </cfRule>
  </conditionalFormatting>
  <conditionalFormatting sqref="AB31:AB49">
    <cfRule type="cellIs" dxfId="15" priority="13" operator="between">
      <formula>-0.03</formula>
      <formula>-9999.9</formula>
    </cfRule>
    <cfRule type="cellIs" dxfId="14" priority="14" operator="between">
      <formula>0.03</formula>
      <formula>99.9</formula>
    </cfRule>
  </conditionalFormatting>
  <conditionalFormatting sqref="AD31:AD49">
    <cfRule type="cellIs" dxfId="13" priority="11" operator="between">
      <formula>-0.03</formula>
      <formula>-9999.9</formula>
    </cfRule>
    <cfRule type="cellIs" dxfId="12" priority="12" operator="between">
      <formula>0.03</formula>
      <formula>99.9</formula>
    </cfRule>
  </conditionalFormatting>
  <conditionalFormatting sqref="AF31:AF49">
    <cfRule type="cellIs" dxfId="11" priority="9" operator="between">
      <formula>-0.03</formula>
      <formula>-9999.9</formula>
    </cfRule>
    <cfRule type="cellIs" dxfId="10" priority="10" operator="between">
      <formula>0.03</formula>
      <formula>99.9</formula>
    </cfRule>
  </conditionalFormatting>
  <conditionalFormatting sqref="AH31:AH49">
    <cfRule type="cellIs" dxfId="9" priority="7" operator="between">
      <formula>-0.03</formula>
      <formula>-9999.9</formula>
    </cfRule>
    <cfRule type="cellIs" dxfId="8" priority="8" operator="between">
      <formula>0.03</formula>
      <formula>99.9</formula>
    </cfRule>
  </conditionalFormatting>
  <conditionalFormatting sqref="AJ31:AJ49">
    <cfRule type="cellIs" dxfId="7" priority="5" operator="between">
      <formula>-0.03</formula>
      <formula>-9999.9</formula>
    </cfRule>
    <cfRule type="cellIs" dxfId="6" priority="6" operator="between">
      <formula>0.03</formula>
      <formula>99.9</formula>
    </cfRule>
  </conditionalFormatting>
  <conditionalFormatting sqref="AL31:AL49">
    <cfRule type="cellIs" dxfId="5" priority="3" operator="between">
      <formula>-0.03</formula>
      <formula>-9999.9</formula>
    </cfRule>
    <cfRule type="cellIs" dxfId="4" priority="4" operator="between">
      <formula>0.03</formula>
      <formula>99.9</formula>
    </cfRule>
  </conditionalFormatting>
  <conditionalFormatting sqref="AP31:AP49">
    <cfRule type="cellIs" dxfId="3" priority="1" operator="between">
      <formula>-0.03</formula>
      <formula>-9999.9</formula>
    </cfRule>
    <cfRule type="cellIs" dxfId="2" priority="2" operator="between">
      <formula>0.03</formula>
      <formula>99.9</formula>
    </cfRule>
  </conditionalFormatting>
  <pageMargins left="0.70866141732283472" right="0.70866141732283472" top="0.74803149606299213" bottom="0.74803149606299213" header="0.31496062992125984" footer="0.31496062992125984"/>
  <pageSetup paperSize="9" scale="18" orientation="landscape" r:id="rId1"/>
  <headerFooter>
    <oddHeader>&amp;R&amp;D</oddHeader>
    <oddFooter>&amp;R&amp;Z&amp;F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37" sqref="H37"/>
    </sheetView>
  </sheetViews>
  <sheetFormatPr defaultColWidth="40.85546875" defaultRowHeight="15" customHeight="1" x14ac:dyDescent="0.2"/>
  <cols>
    <col min="1" max="1" width="2" style="34" customWidth="1"/>
    <col min="2" max="2" width="40.140625" style="36" customWidth="1"/>
    <col min="3" max="3" width="22" style="36" customWidth="1"/>
    <col min="4" max="4" width="5.85546875" style="36" customWidth="1"/>
    <col min="5" max="5" width="10.28515625" style="36" bestFit="1" customWidth="1"/>
    <col min="6" max="6" width="13.5703125" style="36" bestFit="1" customWidth="1"/>
    <col min="7" max="7" width="10.28515625" style="36" bestFit="1" customWidth="1"/>
    <col min="8" max="8" width="13.140625" style="36" customWidth="1"/>
    <col min="9" max="9" width="15.85546875" style="36" bestFit="1" customWidth="1"/>
    <col min="10" max="10" width="14.85546875" style="36" bestFit="1" customWidth="1"/>
    <col min="11" max="11" width="13.85546875" style="36" bestFit="1" customWidth="1"/>
    <col min="12" max="12" width="11.5703125" style="36" customWidth="1"/>
    <col min="13" max="13" width="12.7109375" style="36" bestFit="1" customWidth="1"/>
    <col min="14" max="14" width="14" style="36" bestFit="1" customWidth="1"/>
    <col min="15" max="16" width="13.42578125" style="36" customWidth="1"/>
    <col min="17" max="17" width="34.85546875" style="36" customWidth="1"/>
    <col min="18" max="252" width="40.85546875" style="36"/>
    <col min="253" max="253" width="4.85546875" style="36" customWidth="1"/>
    <col min="254" max="254" width="6.42578125" style="36" customWidth="1"/>
    <col min="255" max="255" width="47.42578125" style="36" customWidth="1"/>
    <col min="256" max="256" width="9" style="36" customWidth="1"/>
    <col min="257" max="257" width="5.85546875" style="36" customWidth="1"/>
    <col min="258" max="258" width="17.140625" style="36" customWidth="1"/>
    <col min="259" max="259" width="11.140625" style="36" customWidth="1"/>
    <col min="260" max="260" width="11.7109375" style="36" customWidth="1"/>
    <col min="261" max="261" width="13.42578125" style="36" customWidth="1"/>
    <col min="262" max="262" width="16.28515625" style="36" customWidth="1"/>
    <col min="263" max="263" width="15.85546875" style="36" customWidth="1"/>
    <col min="264" max="264" width="22.7109375" style="36" customWidth="1"/>
    <col min="265" max="265" width="9.42578125" style="36" customWidth="1"/>
    <col min="266" max="266" width="11.28515625" style="36" customWidth="1"/>
    <col min="267" max="267" width="17.42578125" style="36" customWidth="1"/>
    <col min="268" max="268" width="53" style="36" customWidth="1"/>
    <col min="269" max="508" width="40.85546875" style="36"/>
    <col min="509" max="509" width="4.85546875" style="36" customWidth="1"/>
    <col min="510" max="510" width="6.42578125" style="36" customWidth="1"/>
    <col min="511" max="511" width="47.42578125" style="36" customWidth="1"/>
    <col min="512" max="512" width="9" style="36" customWidth="1"/>
    <col min="513" max="513" width="5.85546875" style="36" customWidth="1"/>
    <col min="514" max="514" width="17.140625" style="36" customWidth="1"/>
    <col min="515" max="515" width="11.140625" style="36" customWidth="1"/>
    <col min="516" max="516" width="11.7109375" style="36" customWidth="1"/>
    <col min="517" max="517" width="13.42578125" style="36" customWidth="1"/>
    <col min="518" max="518" width="16.28515625" style="36" customWidth="1"/>
    <col min="519" max="519" width="15.85546875" style="36" customWidth="1"/>
    <col min="520" max="520" width="22.7109375" style="36" customWidth="1"/>
    <col min="521" max="521" width="9.42578125" style="36" customWidth="1"/>
    <col min="522" max="522" width="11.28515625" style="36" customWidth="1"/>
    <col min="523" max="523" width="17.42578125" style="36" customWidth="1"/>
    <col min="524" max="524" width="53" style="36" customWidth="1"/>
    <col min="525" max="764" width="40.85546875" style="36"/>
    <col min="765" max="765" width="4.85546875" style="36" customWidth="1"/>
    <col min="766" max="766" width="6.42578125" style="36" customWidth="1"/>
    <col min="767" max="767" width="47.42578125" style="36" customWidth="1"/>
    <col min="768" max="768" width="9" style="36" customWidth="1"/>
    <col min="769" max="769" width="5.85546875" style="36" customWidth="1"/>
    <col min="770" max="770" width="17.140625" style="36" customWidth="1"/>
    <col min="771" max="771" width="11.140625" style="36" customWidth="1"/>
    <col min="772" max="772" width="11.7109375" style="36" customWidth="1"/>
    <col min="773" max="773" width="13.42578125" style="36" customWidth="1"/>
    <col min="774" max="774" width="16.28515625" style="36" customWidth="1"/>
    <col min="775" max="775" width="15.85546875" style="36" customWidth="1"/>
    <col min="776" max="776" width="22.7109375" style="36" customWidth="1"/>
    <col min="777" max="777" width="9.42578125" style="36" customWidth="1"/>
    <col min="778" max="778" width="11.28515625" style="36" customWidth="1"/>
    <col min="779" max="779" width="17.42578125" style="36" customWidth="1"/>
    <col min="780" max="780" width="53" style="36" customWidth="1"/>
    <col min="781" max="1020" width="40.85546875" style="36"/>
    <col min="1021" max="1021" width="4.85546875" style="36" customWidth="1"/>
    <col min="1022" max="1022" width="6.42578125" style="36" customWidth="1"/>
    <col min="1023" max="1023" width="47.42578125" style="36" customWidth="1"/>
    <col min="1024" max="1024" width="9" style="36" customWidth="1"/>
    <col min="1025" max="1025" width="5.85546875" style="36" customWidth="1"/>
    <col min="1026" max="1026" width="17.140625" style="36" customWidth="1"/>
    <col min="1027" max="1027" width="11.140625" style="36" customWidth="1"/>
    <col min="1028" max="1028" width="11.7109375" style="36" customWidth="1"/>
    <col min="1029" max="1029" width="13.42578125" style="36" customWidth="1"/>
    <col min="1030" max="1030" width="16.28515625" style="36" customWidth="1"/>
    <col min="1031" max="1031" width="15.85546875" style="36" customWidth="1"/>
    <col min="1032" max="1032" width="22.7109375" style="36" customWidth="1"/>
    <col min="1033" max="1033" width="9.42578125" style="36" customWidth="1"/>
    <col min="1034" max="1034" width="11.28515625" style="36" customWidth="1"/>
    <col min="1035" max="1035" width="17.42578125" style="36" customWidth="1"/>
    <col min="1036" max="1036" width="53" style="36" customWidth="1"/>
    <col min="1037" max="1276" width="40.85546875" style="36"/>
    <col min="1277" max="1277" width="4.85546875" style="36" customWidth="1"/>
    <col min="1278" max="1278" width="6.42578125" style="36" customWidth="1"/>
    <col min="1279" max="1279" width="47.42578125" style="36" customWidth="1"/>
    <col min="1280" max="1280" width="9" style="36" customWidth="1"/>
    <col min="1281" max="1281" width="5.85546875" style="36" customWidth="1"/>
    <col min="1282" max="1282" width="17.140625" style="36" customWidth="1"/>
    <col min="1283" max="1283" width="11.140625" style="36" customWidth="1"/>
    <col min="1284" max="1284" width="11.7109375" style="36" customWidth="1"/>
    <col min="1285" max="1285" width="13.42578125" style="36" customWidth="1"/>
    <col min="1286" max="1286" width="16.28515625" style="36" customWidth="1"/>
    <col min="1287" max="1287" width="15.85546875" style="36" customWidth="1"/>
    <col min="1288" max="1288" width="22.7109375" style="36" customWidth="1"/>
    <col min="1289" max="1289" width="9.42578125" style="36" customWidth="1"/>
    <col min="1290" max="1290" width="11.28515625" style="36" customWidth="1"/>
    <col min="1291" max="1291" width="17.42578125" style="36" customWidth="1"/>
    <col min="1292" max="1292" width="53" style="36" customWidth="1"/>
    <col min="1293" max="1532" width="40.85546875" style="36"/>
    <col min="1533" max="1533" width="4.85546875" style="36" customWidth="1"/>
    <col min="1534" max="1534" width="6.42578125" style="36" customWidth="1"/>
    <col min="1535" max="1535" width="47.42578125" style="36" customWidth="1"/>
    <col min="1536" max="1536" width="9" style="36" customWidth="1"/>
    <col min="1537" max="1537" width="5.85546875" style="36" customWidth="1"/>
    <col min="1538" max="1538" width="17.140625" style="36" customWidth="1"/>
    <col min="1539" max="1539" width="11.140625" style="36" customWidth="1"/>
    <col min="1540" max="1540" width="11.7109375" style="36" customWidth="1"/>
    <col min="1541" max="1541" width="13.42578125" style="36" customWidth="1"/>
    <col min="1542" max="1542" width="16.28515625" style="36" customWidth="1"/>
    <col min="1543" max="1543" width="15.85546875" style="36" customWidth="1"/>
    <col min="1544" max="1544" width="22.7109375" style="36" customWidth="1"/>
    <col min="1545" max="1545" width="9.42578125" style="36" customWidth="1"/>
    <col min="1546" max="1546" width="11.28515625" style="36" customWidth="1"/>
    <col min="1547" max="1547" width="17.42578125" style="36" customWidth="1"/>
    <col min="1548" max="1548" width="53" style="36" customWidth="1"/>
    <col min="1549" max="1788" width="40.85546875" style="36"/>
    <col min="1789" max="1789" width="4.85546875" style="36" customWidth="1"/>
    <col min="1790" max="1790" width="6.42578125" style="36" customWidth="1"/>
    <col min="1791" max="1791" width="47.42578125" style="36" customWidth="1"/>
    <col min="1792" max="1792" width="9" style="36" customWidth="1"/>
    <col min="1793" max="1793" width="5.85546875" style="36" customWidth="1"/>
    <col min="1794" max="1794" width="17.140625" style="36" customWidth="1"/>
    <col min="1795" max="1795" width="11.140625" style="36" customWidth="1"/>
    <col min="1796" max="1796" width="11.7109375" style="36" customWidth="1"/>
    <col min="1797" max="1797" width="13.42578125" style="36" customWidth="1"/>
    <col min="1798" max="1798" width="16.28515625" style="36" customWidth="1"/>
    <col min="1799" max="1799" width="15.85546875" style="36" customWidth="1"/>
    <col min="1800" max="1800" width="22.7109375" style="36" customWidth="1"/>
    <col min="1801" max="1801" width="9.42578125" style="36" customWidth="1"/>
    <col min="1802" max="1802" width="11.28515625" style="36" customWidth="1"/>
    <col min="1803" max="1803" width="17.42578125" style="36" customWidth="1"/>
    <col min="1804" max="1804" width="53" style="36" customWidth="1"/>
    <col min="1805" max="2044" width="40.85546875" style="36"/>
    <col min="2045" max="2045" width="4.85546875" style="36" customWidth="1"/>
    <col min="2046" max="2046" width="6.42578125" style="36" customWidth="1"/>
    <col min="2047" max="2047" width="47.42578125" style="36" customWidth="1"/>
    <col min="2048" max="2048" width="9" style="36" customWidth="1"/>
    <col min="2049" max="2049" width="5.85546875" style="36" customWidth="1"/>
    <col min="2050" max="2050" width="17.140625" style="36" customWidth="1"/>
    <col min="2051" max="2051" width="11.140625" style="36" customWidth="1"/>
    <col min="2052" max="2052" width="11.7109375" style="36" customWidth="1"/>
    <col min="2053" max="2053" width="13.42578125" style="36" customWidth="1"/>
    <col min="2054" max="2054" width="16.28515625" style="36" customWidth="1"/>
    <col min="2055" max="2055" width="15.85546875" style="36" customWidth="1"/>
    <col min="2056" max="2056" width="22.7109375" style="36" customWidth="1"/>
    <col min="2057" max="2057" width="9.42578125" style="36" customWidth="1"/>
    <col min="2058" max="2058" width="11.28515625" style="36" customWidth="1"/>
    <col min="2059" max="2059" width="17.42578125" style="36" customWidth="1"/>
    <col min="2060" max="2060" width="53" style="36" customWidth="1"/>
    <col min="2061" max="2300" width="40.85546875" style="36"/>
    <col min="2301" max="2301" width="4.85546875" style="36" customWidth="1"/>
    <col min="2302" max="2302" width="6.42578125" style="36" customWidth="1"/>
    <col min="2303" max="2303" width="47.42578125" style="36" customWidth="1"/>
    <col min="2304" max="2304" width="9" style="36" customWidth="1"/>
    <col min="2305" max="2305" width="5.85546875" style="36" customWidth="1"/>
    <col min="2306" max="2306" width="17.140625" style="36" customWidth="1"/>
    <col min="2307" max="2307" width="11.140625" style="36" customWidth="1"/>
    <col min="2308" max="2308" width="11.7109375" style="36" customWidth="1"/>
    <col min="2309" max="2309" width="13.42578125" style="36" customWidth="1"/>
    <col min="2310" max="2310" width="16.28515625" style="36" customWidth="1"/>
    <col min="2311" max="2311" width="15.85546875" style="36" customWidth="1"/>
    <col min="2312" max="2312" width="22.7109375" style="36" customWidth="1"/>
    <col min="2313" max="2313" width="9.42578125" style="36" customWidth="1"/>
    <col min="2314" max="2314" width="11.28515625" style="36" customWidth="1"/>
    <col min="2315" max="2315" width="17.42578125" style="36" customWidth="1"/>
    <col min="2316" max="2316" width="53" style="36" customWidth="1"/>
    <col min="2317" max="2556" width="40.85546875" style="36"/>
    <col min="2557" max="2557" width="4.85546875" style="36" customWidth="1"/>
    <col min="2558" max="2558" width="6.42578125" style="36" customWidth="1"/>
    <col min="2559" max="2559" width="47.42578125" style="36" customWidth="1"/>
    <col min="2560" max="2560" width="9" style="36" customWidth="1"/>
    <col min="2561" max="2561" width="5.85546875" style="36" customWidth="1"/>
    <col min="2562" max="2562" width="17.140625" style="36" customWidth="1"/>
    <col min="2563" max="2563" width="11.140625" style="36" customWidth="1"/>
    <col min="2564" max="2564" width="11.7109375" style="36" customWidth="1"/>
    <col min="2565" max="2565" width="13.42578125" style="36" customWidth="1"/>
    <col min="2566" max="2566" width="16.28515625" style="36" customWidth="1"/>
    <col min="2567" max="2567" width="15.85546875" style="36" customWidth="1"/>
    <col min="2568" max="2568" width="22.7109375" style="36" customWidth="1"/>
    <col min="2569" max="2569" width="9.42578125" style="36" customWidth="1"/>
    <col min="2570" max="2570" width="11.28515625" style="36" customWidth="1"/>
    <col min="2571" max="2571" width="17.42578125" style="36" customWidth="1"/>
    <col min="2572" max="2572" width="53" style="36" customWidth="1"/>
    <col min="2573" max="2812" width="40.85546875" style="36"/>
    <col min="2813" max="2813" width="4.85546875" style="36" customWidth="1"/>
    <col min="2814" max="2814" width="6.42578125" style="36" customWidth="1"/>
    <col min="2815" max="2815" width="47.42578125" style="36" customWidth="1"/>
    <col min="2816" max="2816" width="9" style="36" customWidth="1"/>
    <col min="2817" max="2817" width="5.85546875" style="36" customWidth="1"/>
    <col min="2818" max="2818" width="17.140625" style="36" customWidth="1"/>
    <col min="2819" max="2819" width="11.140625" style="36" customWidth="1"/>
    <col min="2820" max="2820" width="11.7109375" style="36" customWidth="1"/>
    <col min="2821" max="2821" width="13.42578125" style="36" customWidth="1"/>
    <col min="2822" max="2822" width="16.28515625" style="36" customWidth="1"/>
    <col min="2823" max="2823" width="15.85546875" style="36" customWidth="1"/>
    <col min="2824" max="2824" width="22.7109375" style="36" customWidth="1"/>
    <col min="2825" max="2825" width="9.42578125" style="36" customWidth="1"/>
    <col min="2826" max="2826" width="11.28515625" style="36" customWidth="1"/>
    <col min="2827" max="2827" width="17.42578125" style="36" customWidth="1"/>
    <col min="2828" max="2828" width="53" style="36" customWidth="1"/>
    <col min="2829" max="3068" width="40.85546875" style="36"/>
    <col min="3069" max="3069" width="4.85546875" style="36" customWidth="1"/>
    <col min="3070" max="3070" width="6.42578125" style="36" customWidth="1"/>
    <col min="3071" max="3071" width="47.42578125" style="36" customWidth="1"/>
    <col min="3072" max="3072" width="9" style="36" customWidth="1"/>
    <col min="3073" max="3073" width="5.85546875" style="36" customWidth="1"/>
    <col min="3074" max="3074" width="17.140625" style="36" customWidth="1"/>
    <col min="3075" max="3075" width="11.140625" style="36" customWidth="1"/>
    <col min="3076" max="3076" width="11.7109375" style="36" customWidth="1"/>
    <col min="3077" max="3077" width="13.42578125" style="36" customWidth="1"/>
    <col min="3078" max="3078" width="16.28515625" style="36" customWidth="1"/>
    <col min="3079" max="3079" width="15.85546875" style="36" customWidth="1"/>
    <col min="3080" max="3080" width="22.7109375" style="36" customWidth="1"/>
    <col min="3081" max="3081" width="9.42578125" style="36" customWidth="1"/>
    <col min="3082" max="3082" width="11.28515625" style="36" customWidth="1"/>
    <col min="3083" max="3083" width="17.42578125" style="36" customWidth="1"/>
    <col min="3084" max="3084" width="53" style="36" customWidth="1"/>
    <col min="3085" max="3324" width="40.85546875" style="36"/>
    <col min="3325" max="3325" width="4.85546875" style="36" customWidth="1"/>
    <col min="3326" max="3326" width="6.42578125" style="36" customWidth="1"/>
    <col min="3327" max="3327" width="47.42578125" style="36" customWidth="1"/>
    <col min="3328" max="3328" width="9" style="36" customWidth="1"/>
    <col min="3329" max="3329" width="5.85546875" style="36" customWidth="1"/>
    <col min="3330" max="3330" width="17.140625" style="36" customWidth="1"/>
    <col min="3331" max="3331" width="11.140625" style="36" customWidth="1"/>
    <col min="3332" max="3332" width="11.7109375" style="36" customWidth="1"/>
    <col min="3333" max="3333" width="13.42578125" style="36" customWidth="1"/>
    <col min="3334" max="3334" width="16.28515625" style="36" customWidth="1"/>
    <col min="3335" max="3335" width="15.85546875" style="36" customWidth="1"/>
    <col min="3336" max="3336" width="22.7109375" style="36" customWidth="1"/>
    <col min="3337" max="3337" width="9.42578125" style="36" customWidth="1"/>
    <col min="3338" max="3338" width="11.28515625" style="36" customWidth="1"/>
    <col min="3339" max="3339" width="17.42578125" style="36" customWidth="1"/>
    <col min="3340" max="3340" width="53" style="36" customWidth="1"/>
    <col min="3341" max="3580" width="40.85546875" style="36"/>
    <col min="3581" max="3581" width="4.85546875" style="36" customWidth="1"/>
    <col min="3582" max="3582" width="6.42578125" style="36" customWidth="1"/>
    <col min="3583" max="3583" width="47.42578125" style="36" customWidth="1"/>
    <col min="3584" max="3584" width="9" style="36" customWidth="1"/>
    <col min="3585" max="3585" width="5.85546875" style="36" customWidth="1"/>
    <col min="3586" max="3586" width="17.140625" style="36" customWidth="1"/>
    <col min="3587" max="3587" width="11.140625" style="36" customWidth="1"/>
    <col min="3588" max="3588" width="11.7109375" style="36" customWidth="1"/>
    <col min="3589" max="3589" width="13.42578125" style="36" customWidth="1"/>
    <col min="3590" max="3590" width="16.28515625" style="36" customWidth="1"/>
    <col min="3591" max="3591" width="15.85546875" style="36" customWidth="1"/>
    <col min="3592" max="3592" width="22.7109375" style="36" customWidth="1"/>
    <col min="3593" max="3593" width="9.42578125" style="36" customWidth="1"/>
    <col min="3594" max="3594" width="11.28515625" style="36" customWidth="1"/>
    <col min="3595" max="3595" width="17.42578125" style="36" customWidth="1"/>
    <col min="3596" max="3596" width="53" style="36" customWidth="1"/>
    <col min="3597" max="3836" width="40.85546875" style="36"/>
    <col min="3837" max="3837" width="4.85546875" style="36" customWidth="1"/>
    <col min="3838" max="3838" width="6.42578125" style="36" customWidth="1"/>
    <col min="3839" max="3839" width="47.42578125" style="36" customWidth="1"/>
    <col min="3840" max="3840" width="9" style="36" customWidth="1"/>
    <col min="3841" max="3841" width="5.85546875" style="36" customWidth="1"/>
    <col min="3842" max="3842" width="17.140625" style="36" customWidth="1"/>
    <col min="3843" max="3843" width="11.140625" style="36" customWidth="1"/>
    <col min="3844" max="3844" width="11.7109375" style="36" customWidth="1"/>
    <col min="3845" max="3845" width="13.42578125" style="36" customWidth="1"/>
    <col min="3846" max="3846" width="16.28515625" style="36" customWidth="1"/>
    <col min="3847" max="3847" width="15.85546875" style="36" customWidth="1"/>
    <col min="3848" max="3848" width="22.7109375" style="36" customWidth="1"/>
    <col min="3849" max="3849" width="9.42578125" style="36" customWidth="1"/>
    <col min="3850" max="3850" width="11.28515625" style="36" customWidth="1"/>
    <col min="3851" max="3851" width="17.42578125" style="36" customWidth="1"/>
    <col min="3852" max="3852" width="53" style="36" customWidth="1"/>
    <col min="3853" max="4092" width="40.85546875" style="36"/>
    <col min="4093" max="4093" width="4.85546875" style="36" customWidth="1"/>
    <col min="4094" max="4094" width="6.42578125" style="36" customWidth="1"/>
    <col min="4095" max="4095" width="47.42578125" style="36" customWidth="1"/>
    <col min="4096" max="4096" width="9" style="36" customWidth="1"/>
    <col min="4097" max="4097" width="5.85546875" style="36" customWidth="1"/>
    <col min="4098" max="4098" width="17.140625" style="36" customWidth="1"/>
    <col min="4099" max="4099" width="11.140625" style="36" customWidth="1"/>
    <col min="4100" max="4100" width="11.7109375" style="36" customWidth="1"/>
    <col min="4101" max="4101" width="13.42578125" style="36" customWidth="1"/>
    <col min="4102" max="4102" width="16.28515625" style="36" customWidth="1"/>
    <col min="4103" max="4103" width="15.85546875" style="36" customWidth="1"/>
    <col min="4104" max="4104" width="22.7109375" style="36" customWidth="1"/>
    <col min="4105" max="4105" width="9.42578125" style="36" customWidth="1"/>
    <col min="4106" max="4106" width="11.28515625" style="36" customWidth="1"/>
    <col min="4107" max="4107" width="17.42578125" style="36" customWidth="1"/>
    <col min="4108" max="4108" width="53" style="36" customWidth="1"/>
    <col min="4109" max="4348" width="40.85546875" style="36"/>
    <col min="4349" max="4349" width="4.85546875" style="36" customWidth="1"/>
    <col min="4350" max="4350" width="6.42578125" style="36" customWidth="1"/>
    <col min="4351" max="4351" width="47.42578125" style="36" customWidth="1"/>
    <col min="4352" max="4352" width="9" style="36" customWidth="1"/>
    <col min="4353" max="4353" width="5.85546875" style="36" customWidth="1"/>
    <col min="4354" max="4354" width="17.140625" style="36" customWidth="1"/>
    <col min="4355" max="4355" width="11.140625" style="36" customWidth="1"/>
    <col min="4356" max="4356" width="11.7109375" style="36" customWidth="1"/>
    <col min="4357" max="4357" width="13.42578125" style="36" customWidth="1"/>
    <col min="4358" max="4358" width="16.28515625" style="36" customWidth="1"/>
    <col min="4359" max="4359" width="15.85546875" style="36" customWidth="1"/>
    <col min="4360" max="4360" width="22.7109375" style="36" customWidth="1"/>
    <col min="4361" max="4361" width="9.42578125" style="36" customWidth="1"/>
    <col min="4362" max="4362" width="11.28515625" style="36" customWidth="1"/>
    <col min="4363" max="4363" width="17.42578125" style="36" customWidth="1"/>
    <col min="4364" max="4364" width="53" style="36" customWidth="1"/>
    <col min="4365" max="4604" width="40.85546875" style="36"/>
    <col min="4605" max="4605" width="4.85546875" style="36" customWidth="1"/>
    <col min="4606" max="4606" width="6.42578125" style="36" customWidth="1"/>
    <col min="4607" max="4607" width="47.42578125" style="36" customWidth="1"/>
    <col min="4608" max="4608" width="9" style="36" customWidth="1"/>
    <col min="4609" max="4609" width="5.85546875" style="36" customWidth="1"/>
    <col min="4610" max="4610" width="17.140625" style="36" customWidth="1"/>
    <col min="4611" max="4611" width="11.140625" style="36" customWidth="1"/>
    <col min="4612" max="4612" width="11.7109375" style="36" customWidth="1"/>
    <col min="4613" max="4613" width="13.42578125" style="36" customWidth="1"/>
    <col min="4614" max="4614" width="16.28515625" style="36" customWidth="1"/>
    <col min="4615" max="4615" width="15.85546875" style="36" customWidth="1"/>
    <col min="4616" max="4616" width="22.7109375" style="36" customWidth="1"/>
    <col min="4617" max="4617" width="9.42578125" style="36" customWidth="1"/>
    <col min="4618" max="4618" width="11.28515625" style="36" customWidth="1"/>
    <col min="4619" max="4619" width="17.42578125" style="36" customWidth="1"/>
    <col min="4620" max="4620" width="53" style="36" customWidth="1"/>
    <col min="4621" max="4860" width="40.85546875" style="36"/>
    <col min="4861" max="4861" width="4.85546875" style="36" customWidth="1"/>
    <col min="4862" max="4862" width="6.42578125" style="36" customWidth="1"/>
    <col min="4863" max="4863" width="47.42578125" style="36" customWidth="1"/>
    <col min="4864" max="4864" width="9" style="36" customWidth="1"/>
    <col min="4865" max="4865" width="5.85546875" style="36" customWidth="1"/>
    <col min="4866" max="4866" width="17.140625" style="36" customWidth="1"/>
    <col min="4867" max="4867" width="11.140625" style="36" customWidth="1"/>
    <col min="4868" max="4868" width="11.7109375" style="36" customWidth="1"/>
    <col min="4869" max="4869" width="13.42578125" style="36" customWidth="1"/>
    <col min="4870" max="4870" width="16.28515625" style="36" customWidth="1"/>
    <col min="4871" max="4871" width="15.85546875" style="36" customWidth="1"/>
    <col min="4872" max="4872" width="22.7109375" style="36" customWidth="1"/>
    <col min="4873" max="4873" width="9.42578125" style="36" customWidth="1"/>
    <col min="4874" max="4874" width="11.28515625" style="36" customWidth="1"/>
    <col min="4875" max="4875" width="17.42578125" style="36" customWidth="1"/>
    <col min="4876" max="4876" width="53" style="36" customWidth="1"/>
    <col min="4877" max="5116" width="40.85546875" style="36"/>
    <col min="5117" max="5117" width="4.85546875" style="36" customWidth="1"/>
    <col min="5118" max="5118" width="6.42578125" style="36" customWidth="1"/>
    <col min="5119" max="5119" width="47.42578125" style="36" customWidth="1"/>
    <col min="5120" max="5120" width="9" style="36" customWidth="1"/>
    <col min="5121" max="5121" width="5.85546875" style="36" customWidth="1"/>
    <col min="5122" max="5122" width="17.140625" style="36" customWidth="1"/>
    <col min="5123" max="5123" width="11.140625" style="36" customWidth="1"/>
    <col min="5124" max="5124" width="11.7109375" style="36" customWidth="1"/>
    <col min="5125" max="5125" width="13.42578125" style="36" customWidth="1"/>
    <col min="5126" max="5126" width="16.28515625" style="36" customWidth="1"/>
    <col min="5127" max="5127" width="15.85546875" style="36" customWidth="1"/>
    <col min="5128" max="5128" width="22.7109375" style="36" customWidth="1"/>
    <col min="5129" max="5129" width="9.42578125" style="36" customWidth="1"/>
    <col min="5130" max="5130" width="11.28515625" style="36" customWidth="1"/>
    <col min="5131" max="5131" width="17.42578125" style="36" customWidth="1"/>
    <col min="5132" max="5132" width="53" style="36" customWidth="1"/>
    <col min="5133" max="5372" width="40.85546875" style="36"/>
    <col min="5373" max="5373" width="4.85546875" style="36" customWidth="1"/>
    <col min="5374" max="5374" width="6.42578125" style="36" customWidth="1"/>
    <col min="5375" max="5375" width="47.42578125" style="36" customWidth="1"/>
    <col min="5376" max="5376" width="9" style="36" customWidth="1"/>
    <col min="5377" max="5377" width="5.85546875" style="36" customWidth="1"/>
    <col min="5378" max="5378" width="17.140625" style="36" customWidth="1"/>
    <col min="5379" max="5379" width="11.140625" style="36" customWidth="1"/>
    <col min="5380" max="5380" width="11.7109375" style="36" customWidth="1"/>
    <col min="5381" max="5381" width="13.42578125" style="36" customWidth="1"/>
    <col min="5382" max="5382" width="16.28515625" style="36" customWidth="1"/>
    <col min="5383" max="5383" width="15.85546875" style="36" customWidth="1"/>
    <col min="5384" max="5384" width="22.7109375" style="36" customWidth="1"/>
    <col min="5385" max="5385" width="9.42578125" style="36" customWidth="1"/>
    <col min="5386" max="5386" width="11.28515625" style="36" customWidth="1"/>
    <col min="5387" max="5387" width="17.42578125" style="36" customWidth="1"/>
    <col min="5388" max="5388" width="53" style="36" customWidth="1"/>
    <col min="5389" max="5628" width="40.85546875" style="36"/>
    <col min="5629" max="5629" width="4.85546875" style="36" customWidth="1"/>
    <col min="5630" max="5630" width="6.42578125" style="36" customWidth="1"/>
    <col min="5631" max="5631" width="47.42578125" style="36" customWidth="1"/>
    <col min="5632" max="5632" width="9" style="36" customWidth="1"/>
    <col min="5633" max="5633" width="5.85546875" style="36" customWidth="1"/>
    <col min="5634" max="5634" width="17.140625" style="36" customWidth="1"/>
    <col min="5635" max="5635" width="11.140625" style="36" customWidth="1"/>
    <col min="5636" max="5636" width="11.7109375" style="36" customWidth="1"/>
    <col min="5637" max="5637" width="13.42578125" style="36" customWidth="1"/>
    <col min="5638" max="5638" width="16.28515625" style="36" customWidth="1"/>
    <col min="5639" max="5639" width="15.85546875" style="36" customWidth="1"/>
    <col min="5640" max="5640" width="22.7109375" style="36" customWidth="1"/>
    <col min="5641" max="5641" width="9.42578125" style="36" customWidth="1"/>
    <col min="5642" max="5642" width="11.28515625" style="36" customWidth="1"/>
    <col min="5643" max="5643" width="17.42578125" style="36" customWidth="1"/>
    <col min="5644" max="5644" width="53" style="36" customWidth="1"/>
    <col min="5645" max="5884" width="40.85546875" style="36"/>
    <col min="5885" max="5885" width="4.85546875" style="36" customWidth="1"/>
    <col min="5886" max="5886" width="6.42578125" style="36" customWidth="1"/>
    <col min="5887" max="5887" width="47.42578125" style="36" customWidth="1"/>
    <col min="5888" max="5888" width="9" style="36" customWidth="1"/>
    <col min="5889" max="5889" width="5.85546875" style="36" customWidth="1"/>
    <col min="5890" max="5890" width="17.140625" style="36" customWidth="1"/>
    <col min="5891" max="5891" width="11.140625" style="36" customWidth="1"/>
    <col min="5892" max="5892" width="11.7109375" style="36" customWidth="1"/>
    <col min="5893" max="5893" width="13.42578125" style="36" customWidth="1"/>
    <col min="5894" max="5894" width="16.28515625" style="36" customWidth="1"/>
    <col min="5895" max="5895" width="15.85546875" style="36" customWidth="1"/>
    <col min="5896" max="5896" width="22.7109375" style="36" customWidth="1"/>
    <col min="5897" max="5897" width="9.42578125" style="36" customWidth="1"/>
    <col min="5898" max="5898" width="11.28515625" style="36" customWidth="1"/>
    <col min="5899" max="5899" width="17.42578125" style="36" customWidth="1"/>
    <col min="5900" max="5900" width="53" style="36" customWidth="1"/>
    <col min="5901" max="6140" width="40.85546875" style="36"/>
    <col min="6141" max="6141" width="4.85546875" style="36" customWidth="1"/>
    <col min="6142" max="6142" width="6.42578125" style="36" customWidth="1"/>
    <col min="6143" max="6143" width="47.42578125" style="36" customWidth="1"/>
    <col min="6144" max="6144" width="9" style="36" customWidth="1"/>
    <col min="6145" max="6145" width="5.85546875" style="36" customWidth="1"/>
    <col min="6146" max="6146" width="17.140625" style="36" customWidth="1"/>
    <col min="6147" max="6147" width="11.140625" style="36" customWidth="1"/>
    <col min="6148" max="6148" width="11.7109375" style="36" customWidth="1"/>
    <col min="6149" max="6149" width="13.42578125" style="36" customWidth="1"/>
    <col min="6150" max="6150" width="16.28515625" style="36" customWidth="1"/>
    <col min="6151" max="6151" width="15.85546875" style="36" customWidth="1"/>
    <col min="6152" max="6152" width="22.7109375" style="36" customWidth="1"/>
    <col min="6153" max="6153" width="9.42578125" style="36" customWidth="1"/>
    <col min="6154" max="6154" width="11.28515625" style="36" customWidth="1"/>
    <col min="6155" max="6155" width="17.42578125" style="36" customWidth="1"/>
    <col min="6156" max="6156" width="53" style="36" customWidth="1"/>
    <col min="6157" max="6396" width="40.85546875" style="36"/>
    <col min="6397" max="6397" width="4.85546875" style="36" customWidth="1"/>
    <col min="6398" max="6398" width="6.42578125" style="36" customWidth="1"/>
    <col min="6399" max="6399" width="47.42578125" style="36" customWidth="1"/>
    <col min="6400" max="6400" width="9" style="36" customWidth="1"/>
    <col min="6401" max="6401" width="5.85546875" style="36" customWidth="1"/>
    <col min="6402" max="6402" width="17.140625" style="36" customWidth="1"/>
    <col min="6403" max="6403" width="11.140625" style="36" customWidth="1"/>
    <col min="6404" max="6404" width="11.7109375" style="36" customWidth="1"/>
    <col min="6405" max="6405" width="13.42578125" style="36" customWidth="1"/>
    <col min="6406" max="6406" width="16.28515625" style="36" customWidth="1"/>
    <col min="6407" max="6407" width="15.85546875" style="36" customWidth="1"/>
    <col min="6408" max="6408" width="22.7109375" style="36" customWidth="1"/>
    <col min="6409" max="6409" width="9.42578125" style="36" customWidth="1"/>
    <col min="6410" max="6410" width="11.28515625" style="36" customWidth="1"/>
    <col min="6411" max="6411" width="17.42578125" style="36" customWidth="1"/>
    <col min="6412" max="6412" width="53" style="36" customWidth="1"/>
    <col min="6413" max="6652" width="40.85546875" style="36"/>
    <col min="6653" max="6653" width="4.85546875" style="36" customWidth="1"/>
    <col min="6654" max="6654" width="6.42578125" style="36" customWidth="1"/>
    <col min="6655" max="6655" width="47.42578125" style="36" customWidth="1"/>
    <col min="6656" max="6656" width="9" style="36" customWidth="1"/>
    <col min="6657" max="6657" width="5.85546875" style="36" customWidth="1"/>
    <col min="6658" max="6658" width="17.140625" style="36" customWidth="1"/>
    <col min="6659" max="6659" width="11.140625" style="36" customWidth="1"/>
    <col min="6660" max="6660" width="11.7109375" style="36" customWidth="1"/>
    <col min="6661" max="6661" width="13.42578125" style="36" customWidth="1"/>
    <col min="6662" max="6662" width="16.28515625" style="36" customWidth="1"/>
    <col min="6663" max="6663" width="15.85546875" style="36" customWidth="1"/>
    <col min="6664" max="6664" width="22.7109375" style="36" customWidth="1"/>
    <col min="6665" max="6665" width="9.42578125" style="36" customWidth="1"/>
    <col min="6666" max="6666" width="11.28515625" style="36" customWidth="1"/>
    <col min="6667" max="6667" width="17.42578125" style="36" customWidth="1"/>
    <col min="6668" max="6668" width="53" style="36" customWidth="1"/>
    <col min="6669" max="6908" width="40.85546875" style="36"/>
    <col min="6909" max="6909" width="4.85546875" style="36" customWidth="1"/>
    <col min="6910" max="6910" width="6.42578125" style="36" customWidth="1"/>
    <col min="6911" max="6911" width="47.42578125" style="36" customWidth="1"/>
    <col min="6912" max="6912" width="9" style="36" customWidth="1"/>
    <col min="6913" max="6913" width="5.85546875" style="36" customWidth="1"/>
    <col min="6914" max="6914" width="17.140625" style="36" customWidth="1"/>
    <col min="6915" max="6915" width="11.140625" style="36" customWidth="1"/>
    <col min="6916" max="6916" width="11.7109375" style="36" customWidth="1"/>
    <col min="6917" max="6917" width="13.42578125" style="36" customWidth="1"/>
    <col min="6918" max="6918" width="16.28515625" style="36" customWidth="1"/>
    <col min="6919" max="6919" width="15.85546875" style="36" customWidth="1"/>
    <col min="6920" max="6920" width="22.7109375" style="36" customWidth="1"/>
    <col min="6921" max="6921" width="9.42578125" style="36" customWidth="1"/>
    <col min="6922" max="6922" width="11.28515625" style="36" customWidth="1"/>
    <col min="6923" max="6923" width="17.42578125" style="36" customWidth="1"/>
    <col min="6924" max="6924" width="53" style="36" customWidth="1"/>
    <col min="6925" max="7164" width="40.85546875" style="36"/>
    <col min="7165" max="7165" width="4.85546875" style="36" customWidth="1"/>
    <col min="7166" max="7166" width="6.42578125" style="36" customWidth="1"/>
    <col min="7167" max="7167" width="47.42578125" style="36" customWidth="1"/>
    <col min="7168" max="7168" width="9" style="36" customWidth="1"/>
    <col min="7169" max="7169" width="5.85546875" style="36" customWidth="1"/>
    <col min="7170" max="7170" width="17.140625" style="36" customWidth="1"/>
    <col min="7171" max="7171" width="11.140625" style="36" customWidth="1"/>
    <col min="7172" max="7172" width="11.7109375" style="36" customWidth="1"/>
    <col min="7173" max="7173" width="13.42578125" style="36" customWidth="1"/>
    <col min="7174" max="7174" width="16.28515625" style="36" customWidth="1"/>
    <col min="7175" max="7175" width="15.85546875" style="36" customWidth="1"/>
    <col min="7176" max="7176" width="22.7109375" style="36" customWidth="1"/>
    <col min="7177" max="7177" width="9.42578125" style="36" customWidth="1"/>
    <col min="7178" max="7178" width="11.28515625" style="36" customWidth="1"/>
    <col min="7179" max="7179" width="17.42578125" style="36" customWidth="1"/>
    <col min="7180" max="7180" width="53" style="36" customWidth="1"/>
    <col min="7181" max="7420" width="40.85546875" style="36"/>
    <col min="7421" max="7421" width="4.85546875" style="36" customWidth="1"/>
    <col min="7422" max="7422" width="6.42578125" style="36" customWidth="1"/>
    <col min="7423" max="7423" width="47.42578125" style="36" customWidth="1"/>
    <col min="7424" max="7424" width="9" style="36" customWidth="1"/>
    <col min="7425" max="7425" width="5.85546875" style="36" customWidth="1"/>
    <col min="7426" max="7426" width="17.140625" style="36" customWidth="1"/>
    <col min="7427" max="7427" width="11.140625" style="36" customWidth="1"/>
    <col min="7428" max="7428" width="11.7109375" style="36" customWidth="1"/>
    <col min="7429" max="7429" width="13.42578125" style="36" customWidth="1"/>
    <col min="7430" max="7430" width="16.28515625" style="36" customWidth="1"/>
    <col min="7431" max="7431" width="15.85546875" style="36" customWidth="1"/>
    <col min="7432" max="7432" width="22.7109375" style="36" customWidth="1"/>
    <col min="7433" max="7433" width="9.42578125" style="36" customWidth="1"/>
    <col min="7434" max="7434" width="11.28515625" style="36" customWidth="1"/>
    <col min="7435" max="7435" width="17.42578125" style="36" customWidth="1"/>
    <col min="7436" max="7436" width="53" style="36" customWidth="1"/>
    <col min="7437" max="7676" width="40.85546875" style="36"/>
    <col min="7677" max="7677" width="4.85546875" style="36" customWidth="1"/>
    <col min="7678" max="7678" width="6.42578125" style="36" customWidth="1"/>
    <col min="7679" max="7679" width="47.42578125" style="36" customWidth="1"/>
    <col min="7680" max="7680" width="9" style="36" customWidth="1"/>
    <col min="7681" max="7681" width="5.85546875" style="36" customWidth="1"/>
    <col min="7682" max="7682" width="17.140625" style="36" customWidth="1"/>
    <col min="7683" max="7683" width="11.140625" style="36" customWidth="1"/>
    <col min="7684" max="7684" width="11.7109375" style="36" customWidth="1"/>
    <col min="7685" max="7685" width="13.42578125" style="36" customWidth="1"/>
    <col min="7686" max="7686" width="16.28515625" style="36" customWidth="1"/>
    <col min="7687" max="7687" width="15.85546875" style="36" customWidth="1"/>
    <col min="7688" max="7688" width="22.7109375" style="36" customWidth="1"/>
    <col min="7689" max="7689" width="9.42578125" style="36" customWidth="1"/>
    <col min="7690" max="7690" width="11.28515625" style="36" customWidth="1"/>
    <col min="7691" max="7691" width="17.42578125" style="36" customWidth="1"/>
    <col min="7692" max="7692" width="53" style="36" customWidth="1"/>
    <col min="7693" max="7932" width="40.85546875" style="36"/>
    <col min="7933" max="7933" width="4.85546875" style="36" customWidth="1"/>
    <col min="7934" max="7934" width="6.42578125" style="36" customWidth="1"/>
    <col min="7935" max="7935" width="47.42578125" style="36" customWidth="1"/>
    <col min="7936" max="7936" width="9" style="36" customWidth="1"/>
    <col min="7937" max="7937" width="5.85546875" style="36" customWidth="1"/>
    <col min="7938" max="7938" width="17.140625" style="36" customWidth="1"/>
    <col min="7939" max="7939" width="11.140625" style="36" customWidth="1"/>
    <col min="7940" max="7940" width="11.7109375" style="36" customWidth="1"/>
    <col min="7941" max="7941" width="13.42578125" style="36" customWidth="1"/>
    <col min="7942" max="7942" width="16.28515625" style="36" customWidth="1"/>
    <col min="7943" max="7943" width="15.85546875" style="36" customWidth="1"/>
    <col min="7944" max="7944" width="22.7109375" style="36" customWidth="1"/>
    <col min="7945" max="7945" width="9.42578125" style="36" customWidth="1"/>
    <col min="7946" max="7946" width="11.28515625" style="36" customWidth="1"/>
    <col min="7947" max="7947" width="17.42578125" style="36" customWidth="1"/>
    <col min="7948" max="7948" width="53" style="36" customWidth="1"/>
    <col min="7949" max="8188" width="40.85546875" style="36"/>
    <col min="8189" max="8189" width="4.85546875" style="36" customWidth="1"/>
    <col min="8190" max="8190" width="6.42578125" style="36" customWidth="1"/>
    <col min="8191" max="8191" width="47.42578125" style="36" customWidth="1"/>
    <col min="8192" max="8192" width="9" style="36" customWidth="1"/>
    <col min="8193" max="8193" width="5.85546875" style="36" customWidth="1"/>
    <col min="8194" max="8194" width="17.140625" style="36" customWidth="1"/>
    <col min="8195" max="8195" width="11.140625" style="36" customWidth="1"/>
    <col min="8196" max="8196" width="11.7109375" style="36" customWidth="1"/>
    <col min="8197" max="8197" width="13.42578125" style="36" customWidth="1"/>
    <col min="8198" max="8198" width="16.28515625" style="36" customWidth="1"/>
    <col min="8199" max="8199" width="15.85546875" style="36" customWidth="1"/>
    <col min="8200" max="8200" width="22.7109375" style="36" customWidth="1"/>
    <col min="8201" max="8201" width="9.42578125" style="36" customWidth="1"/>
    <col min="8202" max="8202" width="11.28515625" style="36" customWidth="1"/>
    <col min="8203" max="8203" width="17.42578125" style="36" customWidth="1"/>
    <col min="8204" max="8204" width="53" style="36" customWidth="1"/>
    <col min="8205" max="8444" width="40.85546875" style="36"/>
    <col min="8445" max="8445" width="4.85546875" style="36" customWidth="1"/>
    <col min="8446" max="8446" width="6.42578125" style="36" customWidth="1"/>
    <col min="8447" max="8447" width="47.42578125" style="36" customWidth="1"/>
    <col min="8448" max="8448" width="9" style="36" customWidth="1"/>
    <col min="8449" max="8449" width="5.85546875" style="36" customWidth="1"/>
    <col min="8450" max="8450" width="17.140625" style="36" customWidth="1"/>
    <col min="8451" max="8451" width="11.140625" style="36" customWidth="1"/>
    <col min="8452" max="8452" width="11.7109375" style="36" customWidth="1"/>
    <col min="8453" max="8453" width="13.42578125" style="36" customWidth="1"/>
    <col min="8454" max="8454" width="16.28515625" style="36" customWidth="1"/>
    <col min="8455" max="8455" width="15.85546875" style="36" customWidth="1"/>
    <col min="8456" max="8456" width="22.7109375" style="36" customWidth="1"/>
    <col min="8457" max="8457" width="9.42578125" style="36" customWidth="1"/>
    <col min="8458" max="8458" width="11.28515625" style="36" customWidth="1"/>
    <col min="8459" max="8459" width="17.42578125" style="36" customWidth="1"/>
    <col min="8460" max="8460" width="53" style="36" customWidth="1"/>
    <col min="8461" max="8700" width="40.85546875" style="36"/>
    <col min="8701" max="8701" width="4.85546875" style="36" customWidth="1"/>
    <col min="8702" max="8702" width="6.42578125" style="36" customWidth="1"/>
    <col min="8703" max="8703" width="47.42578125" style="36" customWidth="1"/>
    <col min="8704" max="8704" width="9" style="36" customWidth="1"/>
    <col min="8705" max="8705" width="5.85546875" style="36" customWidth="1"/>
    <col min="8706" max="8706" width="17.140625" style="36" customWidth="1"/>
    <col min="8707" max="8707" width="11.140625" style="36" customWidth="1"/>
    <col min="8708" max="8708" width="11.7109375" style="36" customWidth="1"/>
    <col min="8709" max="8709" width="13.42578125" style="36" customWidth="1"/>
    <col min="8710" max="8710" width="16.28515625" style="36" customWidth="1"/>
    <col min="8711" max="8711" width="15.85546875" style="36" customWidth="1"/>
    <col min="8712" max="8712" width="22.7109375" style="36" customWidth="1"/>
    <col min="8713" max="8713" width="9.42578125" style="36" customWidth="1"/>
    <col min="8714" max="8714" width="11.28515625" style="36" customWidth="1"/>
    <col min="8715" max="8715" width="17.42578125" style="36" customWidth="1"/>
    <col min="8716" max="8716" width="53" style="36" customWidth="1"/>
    <col min="8717" max="8956" width="40.85546875" style="36"/>
    <col min="8957" max="8957" width="4.85546875" style="36" customWidth="1"/>
    <col min="8958" max="8958" width="6.42578125" style="36" customWidth="1"/>
    <col min="8959" max="8959" width="47.42578125" style="36" customWidth="1"/>
    <col min="8960" max="8960" width="9" style="36" customWidth="1"/>
    <col min="8961" max="8961" width="5.85546875" style="36" customWidth="1"/>
    <col min="8962" max="8962" width="17.140625" style="36" customWidth="1"/>
    <col min="8963" max="8963" width="11.140625" style="36" customWidth="1"/>
    <col min="8964" max="8964" width="11.7109375" style="36" customWidth="1"/>
    <col min="8965" max="8965" width="13.42578125" style="36" customWidth="1"/>
    <col min="8966" max="8966" width="16.28515625" style="36" customWidth="1"/>
    <col min="8967" max="8967" width="15.85546875" style="36" customWidth="1"/>
    <col min="8968" max="8968" width="22.7109375" style="36" customWidth="1"/>
    <col min="8969" max="8969" width="9.42578125" style="36" customWidth="1"/>
    <col min="8970" max="8970" width="11.28515625" style="36" customWidth="1"/>
    <col min="8971" max="8971" width="17.42578125" style="36" customWidth="1"/>
    <col min="8972" max="8972" width="53" style="36" customWidth="1"/>
    <col min="8973" max="9212" width="40.85546875" style="36"/>
    <col min="9213" max="9213" width="4.85546875" style="36" customWidth="1"/>
    <col min="9214" max="9214" width="6.42578125" style="36" customWidth="1"/>
    <col min="9215" max="9215" width="47.42578125" style="36" customWidth="1"/>
    <col min="9216" max="9216" width="9" style="36" customWidth="1"/>
    <col min="9217" max="9217" width="5.85546875" style="36" customWidth="1"/>
    <col min="9218" max="9218" width="17.140625" style="36" customWidth="1"/>
    <col min="9219" max="9219" width="11.140625" style="36" customWidth="1"/>
    <col min="9220" max="9220" width="11.7109375" style="36" customWidth="1"/>
    <col min="9221" max="9221" width="13.42578125" style="36" customWidth="1"/>
    <col min="9222" max="9222" width="16.28515625" style="36" customWidth="1"/>
    <col min="9223" max="9223" width="15.85546875" style="36" customWidth="1"/>
    <col min="9224" max="9224" width="22.7109375" style="36" customWidth="1"/>
    <col min="9225" max="9225" width="9.42578125" style="36" customWidth="1"/>
    <col min="9226" max="9226" width="11.28515625" style="36" customWidth="1"/>
    <col min="9227" max="9227" width="17.42578125" style="36" customWidth="1"/>
    <col min="9228" max="9228" width="53" style="36" customWidth="1"/>
    <col min="9229" max="9468" width="40.85546875" style="36"/>
    <col min="9469" max="9469" width="4.85546875" style="36" customWidth="1"/>
    <col min="9470" max="9470" width="6.42578125" style="36" customWidth="1"/>
    <col min="9471" max="9471" width="47.42578125" style="36" customWidth="1"/>
    <col min="9472" max="9472" width="9" style="36" customWidth="1"/>
    <col min="9473" max="9473" width="5.85546875" style="36" customWidth="1"/>
    <col min="9474" max="9474" width="17.140625" style="36" customWidth="1"/>
    <col min="9475" max="9475" width="11.140625" style="36" customWidth="1"/>
    <col min="9476" max="9476" width="11.7109375" style="36" customWidth="1"/>
    <col min="9477" max="9477" width="13.42578125" style="36" customWidth="1"/>
    <col min="9478" max="9478" width="16.28515625" style="36" customWidth="1"/>
    <col min="9479" max="9479" width="15.85546875" style="36" customWidth="1"/>
    <col min="9480" max="9480" width="22.7109375" style="36" customWidth="1"/>
    <col min="9481" max="9481" width="9.42578125" style="36" customWidth="1"/>
    <col min="9482" max="9482" width="11.28515625" style="36" customWidth="1"/>
    <col min="9483" max="9483" width="17.42578125" style="36" customWidth="1"/>
    <col min="9484" max="9484" width="53" style="36" customWidth="1"/>
    <col min="9485" max="9724" width="40.85546875" style="36"/>
    <col min="9725" max="9725" width="4.85546875" style="36" customWidth="1"/>
    <col min="9726" max="9726" width="6.42578125" style="36" customWidth="1"/>
    <col min="9727" max="9727" width="47.42578125" style="36" customWidth="1"/>
    <col min="9728" max="9728" width="9" style="36" customWidth="1"/>
    <col min="9729" max="9729" width="5.85546875" style="36" customWidth="1"/>
    <col min="9730" max="9730" width="17.140625" style="36" customWidth="1"/>
    <col min="9731" max="9731" width="11.140625" style="36" customWidth="1"/>
    <col min="9732" max="9732" width="11.7109375" style="36" customWidth="1"/>
    <col min="9733" max="9733" width="13.42578125" style="36" customWidth="1"/>
    <col min="9734" max="9734" width="16.28515625" style="36" customWidth="1"/>
    <col min="9735" max="9735" width="15.85546875" style="36" customWidth="1"/>
    <col min="9736" max="9736" width="22.7109375" style="36" customWidth="1"/>
    <col min="9737" max="9737" width="9.42578125" style="36" customWidth="1"/>
    <col min="9738" max="9738" width="11.28515625" style="36" customWidth="1"/>
    <col min="9739" max="9739" width="17.42578125" style="36" customWidth="1"/>
    <col min="9740" max="9740" width="53" style="36" customWidth="1"/>
    <col min="9741" max="9980" width="40.85546875" style="36"/>
    <col min="9981" max="9981" width="4.85546875" style="36" customWidth="1"/>
    <col min="9982" max="9982" width="6.42578125" style="36" customWidth="1"/>
    <col min="9983" max="9983" width="47.42578125" style="36" customWidth="1"/>
    <col min="9984" max="9984" width="9" style="36" customWidth="1"/>
    <col min="9985" max="9985" width="5.85546875" style="36" customWidth="1"/>
    <col min="9986" max="9986" width="17.140625" style="36" customWidth="1"/>
    <col min="9987" max="9987" width="11.140625" style="36" customWidth="1"/>
    <col min="9988" max="9988" width="11.7109375" style="36" customWidth="1"/>
    <col min="9989" max="9989" width="13.42578125" style="36" customWidth="1"/>
    <col min="9990" max="9990" width="16.28515625" style="36" customWidth="1"/>
    <col min="9991" max="9991" width="15.85546875" style="36" customWidth="1"/>
    <col min="9992" max="9992" width="22.7109375" style="36" customWidth="1"/>
    <col min="9993" max="9993" width="9.42578125" style="36" customWidth="1"/>
    <col min="9994" max="9994" width="11.28515625" style="36" customWidth="1"/>
    <col min="9995" max="9995" width="17.42578125" style="36" customWidth="1"/>
    <col min="9996" max="9996" width="53" style="36" customWidth="1"/>
    <col min="9997" max="10236" width="40.85546875" style="36"/>
    <col min="10237" max="10237" width="4.85546875" style="36" customWidth="1"/>
    <col min="10238" max="10238" width="6.42578125" style="36" customWidth="1"/>
    <col min="10239" max="10239" width="47.42578125" style="36" customWidth="1"/>
    <col min="10240" max="10240" width="9" style="36" customWidth="1"/>
    <col min="10241" max="10241" width="5.85546875" style="36" customWidth="1"/>
    <col min="10242" max="10242" width="17.140625" style="36" customWidth="1"/>
    <col min="10243" max="10243" width="11.140625" style="36" customWidth="1"/>
    <col min="10244" max="10244" width="11.7109375" style="36" customWidth="1"/>
    <col min="10245" max="10245" width="13.42578125" style="36" customWidth="1"/>
    <col min="10246" max="10246" width="16.28515625" style="36" customWidth="1"/>
    <col min="10247" max="10247" width="15.85546875" style="36" customWidth="1"/>
    <col min="10248" max="10248" width="22.7109375" style="36" customWidth="1"/>
    <col min="10249" max="10249" width="9.42578125" style="36" customWidth="1"/>
    <col min="10250" max="10250" width="11.28515625" style="36" customWidth="1"/>
    <col min="10251" max="10251" width="17.42578125" style="36" customWidth="1"/>
    <col min="10252" max="10252" width="53" style="36" customWidth="1"/>
    <col min="10253" max="10492" width="40.85546875" style="36"/>
    <col min="10493" max="10493" width="4.85546875" style="36" customWidth="1"/>
    <col min="10494" max="10494" width="6.42578125" style="36" customWidth="1"/>
    <col min="10495" max="10495" width="47.42578125" style="36" customWidth="1"/>
    <col min="10496" max="10496" width="9" style="36" customWidth="1"/>
    <col min="10497" max="10497" width="5.85546875" style="36" customWidth="1"/>
    <col min="10498" max="10498" width="17.140625" style="36" customWidth="1"/>
    <col min="10499" max="10499" width="11.140625" style="36" customWidth="1"/>
    <col min="10500" max="10500" width="11.7109375" style="36" customWidth="1"/>
    <col min="10501" max="10501" width="13.42578125" style="36" customWidth="1"/>
    <col min="10502" max="10502" width="16.28515625" style="36" customWidth="1"/>
    <col min="10503" max="10503" width="15.85546875" style="36" customWidth="1"/>
    <col min="10504" max="10504" width="22.7109375" style="36" customWidth="1"/>
    <col min="10505" max="10505" width="9.42578125" style="36" customWidth="1"/>
    <col min="10506" max="10506" width="11.28515625" style="36" customWidth="1"/>
    <col min="10507" max="10507" width="17.42578125" style="36" customWidth="1"/>
    <col min="10508" max="10508" width="53" style="36" customWidth="1"/>
    <col min="10509" max="10748" width="40.85546875" style="36"/>
    <col min="10749" max="10749" width="4.85546875" style="36" customWidth="1"/>
    <col min="10750" max="10750" width="6.42578125" style="36" customWidth="1"/>
    <col min="10751" max="10751" width="47.42578125" style="36" customWidth="1"/>
    <col min="10752" max="10752" width="9" style="36" customWidth="1"/>
    <col min="10753" max="10753" width="5.85546875" style="36" customWidth="1"/>
    <col min="10754" max="10754" width="17.140625" style="36" customWidth="1"/>
    <col min="10755" max="10755" width="11.140625" style="36" customWidth="1"/>
    <col min="10756" max="10756" width="11.7109375" style="36" customWidth="1"/>
    <col min="10757" max="10757" width="13.42578125" style="36" customWidth="1"/>
    <col min="10758" max="10758" width="16.28515625" style="36" customWidth="1"/>
    <col min="10759" max="10759" width="15.85546875" style="36" customWidth="1"/>
    <col min="10760" max="10760" width="22.7109375" style="36" customWidth="1"/>
    <col min="10761" max="10761" width="9.42578125" style="36" customWidth="1"/>
    <col min="10762" max="10762" width="11.28515625" style="36" customWidth="1"/>
    <col min="10763" max="10763" width="17.42578125" style="36" customWidth="1"/>
    <col min="10764" max="10764" width="53" style="36" customWidth="1"/>
    <col min="10765" max="11004" width="40.85546875" style="36"/>
    <col min="11005" max="11005" width="4.85546875" style="36" customWidth="1"/>
    <col min="11006" max="11006" width="6.42578125" style="36" customWidth="1"/>
    <col min="11007" max="11007" width="47.42578125" style="36" customWidth="1"/>
    <col min="11008" max="11008" width="9" style="36" customWidth="1"/>
    <col min="11009" max="11009" width="5.85546875" style="36" customWidth="1"/>
    <col min="11010" max="11010" width="17.140625" style="36" customWidth="1"/>
    <col min="11011" max="11011" width="11.140625" style="36" customWidth="1"/>
    <col min="11012" max="11012" width="11.7109375" style="36" customWidth="1"/>
    <col min="11013" max="11013" width="13.42578125" style="36" customWidth="1"/>
    <col min="11014" max="11014" width="16.28515625" style="36" customWidth="1"/>
    <col min="11015" max="11015" width="15.85546875" style="36" customWidth="1"/>
    <col min="11016" max="11016" width="22.7109375" style="36" customWidth="1"/>
    <col min="11017" max="11017" width="9.42578125" style="36" customWidth="1"/>
    <col min="11018" max="11018" width="11.28515625" style="36" customWidth="1"/>
    <col min="11019" max="11019" width="17.42578125" style="36" customWidth="1"/>
    <col min="11020" max="11020" width="53" style="36" customWidth="1"/>
    <col min="11021" max="11260" width="40.85546875" style="36"/>
    <col min="11261" max="11261" width="4.85546875" style="36" customWidth="1"/>
    <col min="11262" max="11262" width="6.42578125" style="36" customWidth="1"/>
    <col min="11263" max="11263" width="47.42578125" style="36" customWidth="1"/>
    <col min="11264" max="11264" width="9" style="36" customWidth="1"/>
    <col min="11265" max="11265" width="5.85546875" style="36" customWidth="1"/>
    <col min="11266" max="11266" width="17.140625" style="36" customWidth="1"/>
    <col min="11267" max="11267" width="11.140625" style="36" customWidth="1"/>
    <col min="11268" max="11268" width="11.7109375" style="36" customWidth="1"/>
    <col min="11269" max="11269" width="13.42578125" style="36" customWidth="1"/>
    <col min="11270" max="11270" width="16.28515625" style="36" customWidth="1"/>
    <col min="11271" max="11271" width="15.85546875" style="36" customWidth="1"/>
    <col min="11272" max="11272" width="22.7109375" style="36" customWidth="1"/>
    <col min="11273" max="11273" width="9.42578125" style="36" customWidth="1"/>
    <col min="11274" max="11274" width="11.28515625" style="36" customWidth="1"/>
    <col min="11275" max="11275" width="17.42578125" style="36" customWidth="1"/>
    <col min="11276" max="11276" width="53" style="36" customWidth="1"/>
    <col min="11277" max="11516" width="40.85546875" style="36"/>
    <col min="11517" max="11517" width="4.85546875" style="36" customWidth="1"/>
    <col min="11518" max="11518" width="6.42578125" style="36" customWidth="1"/>
    <col min="11519" max="11519" width="47.42578125" style="36" customWidth="1"/>
    <col min="11520" max="11520" width="9" style="36" customWidth="1"/>
    <col min="11521" max="11521" width="5.85546875" style="36" customWidth="1"/>
    <col min="11522" max="11522" width="17.140625" style="36" customWidth="1"/>
    <col min="11523" max="11523" width="11.140625" style="36" customWidth="1"/>
    <col min="11524" max="11524" width="11.7109375" style="36" customWidth="1"/>
    <col min="11525" max="11525" width="13.42578125" style="36" customWidth="1"/>
    <col min="11526" max="11526" width="16.28515625" style="36" customWidth="1"/>
    <col min="11527" max="11527" width="15.85546875" style="36" customWidth="1"/>
    <col min="11528" max="11528" width="22.7109375" style="36" customWidth="1"/>
    <col min="11529" max="11529" width="9.42578125" style="36" customWidth="1"/>
    <col min="11530" max="11530" width="11.28515625" style="36" customWidth="1"/>
    <col min="11531" max="11531" width="17.42578125" style="36" customWidth="1"/>
    <col min="11532" max="11532" width="53" style="36" customWidth="1"/>
    <col min="11533" max="11772" width="40.85546875" style="36"/>
    <col min="11773" max="11773" width="4.85546875" style="36" customWidth="1"/>
    <col min="11774" max="11774" width="6.42578125" style="36" customWidth="1"/>
    <col min="11775" max="11775" width="47.42578125" style="36" customWidth="1"/>
    <col min="11776" max="11776" width="9" style="36" customWidth="1"/>
    <col min="11777" max="11777" width="5.85546875" style="36" customWidth="1"/>
    <col min="11778" max="11778" width="17.140625" style="36" customWidth="1"/>
    <col min="11779" max="11779" width="11.140625" style="36" customWidth="1"/>
    <col min="11780" max="11780" width="11.7109375" style="36" customWidth="1"/>
    <col min="11781" max="11781" width="13.42578125" style="36" customWidth="1"/>
    <col min="11782" max="11782" width="16.28515625" style="36" customWidth="1"/>
    <col min="11783" max="11783" width="15.85546875" style="36" customWidth="1"/>
    <col min="11784" max="11784" width="22.7109375" style="36" customWidth="1"/>
    <col min="11785" max="11785" width="9.42578125" style="36" customWidth="1"/>
    <col min="11786" max="11786" width="11.28515625" style="36" customWidth="1"/>
    <col min="11787" max="11787" width="17.42578125" style="36" customWidth="1"/>
    <col min="11788" max="11788" width="53" style="36" customWidth="1"/>
    <col min="11789" max="12028" width="40.85546875" style="36"/>
    <col min="12029" max="12029" width="4.85546875" style="36" customWidth="1"/>
    <col min="12030" max="12030" width="6.42578125" style="36" customWidth="1"/>
    <col min="12031" max="12031" width="47.42578125" style="36" customWidth="1"/>
    <col min="12032" max="12032" width="9" style="36" customWidth="1"/>
    <col min="12033" max="12033" width="5.85546875" style="36" customWidth="1"/>
    <col min="12034" max="12034" width="17.140625" style="36" customWidth="1"/>
    <col min="12035" max="12035" width="11.140625" style="36" customWidth="1"/>
    <col min="12036" max="12036" width="11.7109375" style="36" customWidth="1"/>
    <col min="12037" max="12037" width="13.42578125" style="36" customWidth="1"/>
    <col min="12038" max="12038" width="16.28515625" style="36" customWidth="1"/>
    <col min="12039" max="12039" width="15.85546875" style="36" customWidth="1"/>
    <col min="12040" max="12040" width="22.7109375" style="36" customWidth="1"/>
    <col min="12041" max="12041" width="9.42578125" style="36" customWidth="1"/>
    <col min="12042" max="12042" width="11.28515625" style="36" customWidth="1"/>
    <col min="12043" max="12043" width="17.42578125" style="36" customWidth="1"/>
    <col min="12044" max="12044" width="53" style="36" customWidth="1"/>
    <col min="12045" max="12284" width="40.85546875" style="36"/>
    <col min="12285" max="12285" width="4.85546875" style="36" customWidth="1"/>
    <col min="12286" max="12286" width="6.42578125" style="36" customWidth="1"/>
    <col min="12287" max="12287" width="47.42578125" style="36" customWidth="1"/>
    <col min="12288" max="12288" width="9" style="36" customWidth="1"/>
    <col min="12289" max="12289" width="5.85546875" style="36" customWidth="1"/>
    <col min="12290" max="12290" width="17.140625" style="36" customWidth="1"/>
    <col min="12291" max="12291" width="11.140625" style="36" customWidth="1"/>
    <col min="12292" max="12292" width="11.7109375" style="36" customWidth="1"/>
    <col min="12293" max="12293" width="13.42578125" style="36" customWidth="1"/>
    <col min="12294" max="12294" width="16.28515625" style="36" customWidth="1"/>
    <col min="12295" max="12295" width="15.85546875" style="36" customWidth="1"/>
    <col min="12296" max="12296" width="22.7109375" style="36" customWidth="1"/>
    <col min="12297" max="12297" width="9.42578125" style="36" customWidth="1"/>
    <col min="12298" max="12298" width="11.28515625" style="36" customWidth="1"/>
    <col min="12299" max="12299" width="17.42578125" style="36" customWidth="1"/>
    <col min="12300" max="12300" width="53" style="36" customWidth="1"/>
    <col min="12301" max="12540" width="40.85546875" style="36"/>
    <col min="12541" max="12541" width="4.85546875" style="36" customWidth="1"/>
    <col min="12542" max="12542" width="6.42578125" style="36" customWidth="1"/>
    <col min="12543" max="12543" width="47.42578125" style="36" customWidth="1"/>
    <col min="12544" max="12544" width="9" style="36" customWidth="1"/>
    <col min="12545" max="12545" width="5.85546875" style="36" customWidth="1"/>
    <col min="12546" max="12546" width="17.140625" style="36" customWidth="1"/>
    <col min="12547" max="12547" width="11.140625" style="36" customWidth="1"/>
    <col min="12548" max="12548" width="11.7109375" style="36" customWidth="1"/>
    <col min="12549" max="12549" width="13.42578125" style="36" customWidth="1"/>
    <col min="12550" max="12550" width="16.28515625" style="36" customWidth="1"/>
    <col min="12551" max="12551" width="15.85546875" style="36" customWidth="1"/>
    <col min="12552" max="12552" width="22.7109375" style="36" customWidth="1"/>
    <col min="12553" max="12553" width="9.42578125" style="36" customWidth="1"/>
    <col min="12554" max="12554" width="11.28515625" style="36" customWidth="1"/>
    <col min="12555" max="12555" width="17.42578125" style="36" customWidth="1"/>
    <col min="12556" max="12556" width="53" style="36" customWidth="1"/>
    <col min="12557" max="12796" width="40.85546875" style="36"/>
    <col min="12797" max="12797" width="4.85546875" style="36" customWidth="1"/>
    <col min="12798" max="12798" width="6.42578125" style="36" customWidth="1"/>
    <col min="12799" max="12799" width="47.42578125" style="36" customWidth="1"/>
    <col min="12800" max="12800" width="9" style="36" customWidth="1"/>
    <col min="12801" max="12801" width="5.85546875" style="36" customWidth="1"/>
    <col min="12802" max="12802" width="17.140625" style="36" customWidth="1"/>
    <col min="12803" max="12803" width="11.140625" style="36" customWidth="1"/>
    <col min="12804" max="12804" width="11.7109375" style="36" customWidth="1"/>
    <col min="12805" max="12805" width="13.42578125" style="36" customWidth="1"/>
    <col min="12806" max="12806" width="16.28515625" style="36" customWidth="1"/>
    <col min="12807" max="12807" width="15.85546875" style="36" customWidth="1"/>
    <col min="12808" max="12808" width="22.7109375" style="36" customWidth="1"/>
    <col min="12809" max="12809" width="9.42578125" style="36" customWidth="1"/>
    <col min="12810" max="12810" width="11.28515625" style="36" customWidth="1"/>
    <col min="12811" max="12811" width="17.42578125" style="36" customWidth="1"/>
    <col min="12812" max="12812" width="53" style="36" customWidth="1"/>
    <col min="12813" max="13052" width="40.85546875" style="36"/>
    <col min="13053" max="13053" width="4.85546875" style="36" customWidth="1"/>
    <col min="13054" max="13054" width="6.42578125" style="36" customWidth="1"/>
    <col min="13055" max="13055" width="47.42578125" style="36" customWidth="1"/>
    <col min="13056" max="13056" width="9" style="36" customWidth="1"/>
    <col min="13057" max="13057" width="5.85546875" style="36" customWidth="1"/>
    <col min="13058" max="13058" width="17.140625" style="36" customWidth="1"/>
    <col min="13059" max="13059" width="11.140625" style="36" customWidth="1"/>
    <col min="13060" max="13060" width="11.7109375" style="36" customWidth="1"/>
    <col min="13061" max="13061" width="13.42578125" style="36" customWidth="1"/>
    <col min="13062" max="13062" width="16.28515625" style="36" customWidth="1"/>
    <col min="13063" max="13063" width="15.85546875" style="36" customWidth="1"/>
    <col min="13064" max="13064" width="22.7109375" style="36" customWidth="1"/>
    <col min="13065" max="13065" width="9.42578125" style="36" customWidth="1"/>
    <col min="13066" max="13066" width="11.28515625" style="36" customWidth="1"/>
    <col min="13067" max="13067" width="17.42578125" style="36" customWidth="1"/>
    <col min="13068" max="13068" width="53" style="36" customWidth="1"/>
    <col min="13069" max="13308" width="40.85546875" style="36"/>
    <col min="13309" max="13309" width="4.85546875" style="36" customWidth="1"/>
    <col min="13310" max="13310" width="6.42578125" style="36" customWidth="1"/>
    <col min="13311" max="13311" width="47.42578125" style="36" customWidth="1"/>
    <col min="13312" max="13312" width="9" style="36" customWidth="1"/>
    <col min="13313" max="13313" width="5.85546875" style="36" customWidth="1"/>
    <col min="13314" max="13314" width="17.140625" style="36" customWidth="1"/>
    <col min="13315" max="13315" width="11.140625" style="36" customWidth="1"/>
    <col min="13316" max="13316" width="11.7109375" style="36" customWidth="1"/>
    <col min="13317" max="13317" width="13.42578125" style="36" customWidth="1"/>
    <col min="13318" max="13318" width="16.28515625" style="36" customWidth="1"/>
    <col min="13319" max="13319" width="15.85546875" style="36" customWidth="1"/>
    <col min="13320" max="13320" width="22.7109375" style="36" customWidth="1"/>
    <col min="13321" max="13321" width="9.42578125" style="36" customWidth="1"/>
    <col min="13322" max="13322" width="11.28515625" style="36" customWidth="1"/>
    <col min="13323" max="13323" width="17.42578125" style="36" customWidth="1"/>
    <col min="13324" max="13324" width="53" style="36" customWidth="1"/>
    <col min="13325" max="13564" width="40.85546875" style="36"/>
    <col min="13565" max="13565" width="4.85546875" style="36" customWidth="1"/>
    <col min="13566" max="13566" width="6.42578125" style="36" customWidth="1"/>
    <col min="13567" max="13567" width="47.42578125" style="36" customWidth="1"/>
    <col min="13568" max="13568" width="9" style="36" customWidth="1"/>
    <col min="13569" max="13569" width="5.85546875" style="36" customWidth="1"/>
    <col min="13570" max="13570" width="17.140625" style="36" customWidth="1"/>
    <col min="13571" max="13571" width="11.140625" style="36" customWidth="1"/>
    <col min="13572" max="13572" width="11.7109375" style="36" customWidth="1"/>
    <col min="13573" max="13573" width="13.42578125" style="36" customWidth="1"/>
    <col min="13574" max="13574" width="16.28515625" style="36" customWidth="1"/>
    <col min="13575" max="13575" width="15.85546875" style="36" customWidth="1"/>
    <col min="13576" max="13576" width="22.7109375" style="36" customWidth="1"/>
    <col min="13577" max="13577" width="9.42578125" style="36" customWidth="1"/>
    <col min="13578" max="13578" width="11.28515625" style="36" customWidth="1"/>
    <col min="13579" max="13579" width="17.42578125" style="36" customWidth="1"/>
    <col min="13580" max="13580" width="53" style="36" customWidth="1"/>
    <col min="13581" max="13820" width="40.85546875" style="36"/>
    <col min="13821" max="13821" width="4.85546875" style="36" customWidth="1"/>
    <col min="13822" max="13822" width="6.42578125" style="36" customWidth="1"/>
    <col min="13823" max="13823" width="47.42578125" style="36" customWidth="1"/>
    <col min="13824" max="13824" width="9" style="36" customWidth="1"/>
    <col min="13825" max="13825" width="5.85546875" style="36" customWidth="1"/>
    <col min="13826" max="13826" width="17.140625" style="36" customWidth="1"/>
    <col min="13827" max="13827" width="11.140625" style="36" customWidth="1"/>
    <col min="13828" max="13828" width="11.7109375" style="36" customWidth="1"/>
    <col min="13829" max="13829" width="13.42578125" style="36" customWidth="1"/>
    <col min="13830" max="13830" width="16.28515625" style="36" customWidth="1"/>
    <col min="13831" max="13831" width="15.85546875" style="36" customWidth="1"/>
    <col min="13832" max="13832" width="22.7109375" style="36" customWidth="1"/>
    <col min="13833" max="13833" width="9.42578125" style="36" customWidth="1"/>
    <col min="13834" max="13834" width="11.28515625" style="36" customWidth="1"/>
    <col min="13835" max="13835" width="17.42578125" style="36" customWidth="1"/>
    <col min="13836" max="13836" width="53" style="36" customWidth="1"/>
    <col min="13837" max="14076" width="40.85546875" style="36"/>
    <col min="14077" max="14077" width="4.85546875" style="36" customWidth="1"/>
    <col min="14078" max="14078" width="6.42578125" style="36" customWidth="1"/>
    <col min="14079" max="14079" width="47.42578125" style="36" customWidth="1"/>
    <col min="14080" max="14080" width="9" style="36" customWidth="1"/>
    <col min="14081" max="14081" width="5.85546875" style="36" customWidth="1"/>
    <col min="14082" max="14082" width="17.140625" style="36" customWidth="1"/>
    <col min="14083" max="14083" width="11.140625" style="36" customWidth="1"/>
    <col min="14084" max="14084" width="11.7109375" style="36" customWidth="1"/>
    <col min="14085" max="14085" width="13.42578125" style="36" customWidth="1"/>
    <col min="14086" max="14086" width="16.28515625" style="36" customWidth="1"/>
    <col min="14087" max="14087" width="15.85546875" style="36" customWidth="1"/>
    <col min="14088" max="14088" width="22.7109375" style="36" customWidth="1"/>
    <col min="14089" max="14089" width="9.42578125" style="36" customWidth="1"/>
    <col min="14090" max="14090" width="11.28515625" style="36" customWidth="1"/>
    <col min="14091" max="14091" width="17.42578125" style="36" customWidth="1"/>
    <col min="14092" max="14092" width="53" style="36" customWidth="1"/>
    <col min="14093" max="14332" width="40.85546875" style="36"/>
    <col min="14333" max="14333" width="4.85546875" style="36" customWidth="1"/>
    <col min="14334" max="14334" width="6.42578125" style="36" customWidth="1"/>
    <col min="14335" max="14335" width="47.42578125" style="36" customWidth="1"/>
    <col min="14336" max="14336" width="9" style="36" customWidth="1"/>
    <col min="14337" max="14337" width="5.85546875" style="36" customWidth="1"/>
    <col min="14338" max="14338" width="17.140625" style="36" customWidth="1"/>
    <col min="14339" max="14339" width="11.140625" style="36" customWidth="1"/>
    <col min="14340" max="14340" width="11.7109375" style="36" customWidth="1"/>
    <col min="14341" max="14341" width="13.42578125" style="36" customWidth="1"/>
    <col min="14342" max="14342" width="16.28515625" style="36" customWidth="1"/>
    <col min="14343" max="14343" width="15.85546875" style="36" customWidth="1"/>
    <col min="14344" max="14344" width="22.7109375" style="36" customWidth="1"/>
    <col min="14345" max="14345" width="9.42578125" style="36" customWidth="1"/>
    <col min="14346" max="14346" width="11.28515625" style="36" customWidth="1"/>
    <col min="14347" max="14347" width="17.42578125" style="36" customWidth="1"/>
    <col min="14348" max="14348" width="53" style="36" customWidth="1"/>
    <col min="14349" max="14588" width="40.85546875" style="36"/>
    <col min="14589" max="14589" width="4.85546875" style="36" customWidth="1"/>
    <col min="14590" max="14590" width="6.42578125" style="36" customWidth="1"/>
    <col min="14591" max="14591" width="47.42578125" style="36" customWidth="1"/>
    <col min="14592" max="14592" width="9" style="36" customWidth="1"/>
    <col min="14593" max="14593" width="5.85546875" style="36" customWidth="1"/>
    <col min="14594" max="14594" width="17.140625" style="36" customWidth="1"/>
    <col min="14595" max="14595" width="11.140625" style="36" customWidth="1"/>
    <col min="14596" max="14596" width="11.7109375" style="36" customWidth="1"/>
    <col min="14597" max="14597" width="13.42578125" style="36" customWidth="1"/>
    <col min="14598" max="14598" width="16.28515625" style="36" customWidth="1"/>
    <col min="14599" max="14599" width="15.85546875" style="36" customWidth="1"/>
    <col min="14600" max="14600" width="22.7109375" style="36" customWidth="1"/>
    <col min="14601" max="14601" width="9.42578125" style="36" customWidth="1"/>
    <col min="14602" max="14602" width="11.28515625" style="36" customWidth="1"/>
    <col min="14603" max="14603" width="17.42578125" style="36" customWidth="1"/>
    <col min="14604" max="14604" width="53" style="36" customWidth="1"/>
    <col min="14605" max="14844" width="40.85546875" style="36"/>
    <col min="14845" max="14845" width="4.85546875" style="36" customWidth="1"/>
    <col min="14846" max="14846" width="6.42578125" style="36" customWidth="1"/>
    <col min="14847" max="14847" width="47.42578125" style="36" customWidth="1"/>
    <col min="14848" max="14848" width="9" style="36" customWidth="1"/>
    <col min="14849" max="14849" width="5.85546875" style="36" customWidth="1"/>
    <col min="14850" max="14850" width="17.140625" style="36" customWidth="1"/>
    <col min="14851" max="14851" width="11.140625" style="36" customWidth="1"/>
    <col min="14852" max="14852" width="11.7109375" style="36" customWidth="1"/>
    <col min="14853" max="14853" width="13.42578125" style="36" customWidth="1"/>
    <col min="14854" max="14854" width="16.28515625" style="36" customWidth="1"/>
    <col min="14855" max="14855" width="15.85546875" style="36" customWidth="1"/>
    <col min="14856" max="14856" width="22.7109375" style="36" customWidth="1"/>
    <col min="14857" max="14857" width="9.42578125" style="36" customWidth="1"/>
    <col min="14858" max="14858" width="11.28515625" style="36" customWidth="1"/>
    <col min="14859" max="14859" width="17.42578125" style="36" customWidth="1"/>
    <col min="14860" max="14860" width="53" style="36" customWidth="1"/>
    <col min="14861" max="15100" width="40.85546875" style="36"/>
    <col min="15101" max="15101" width="4.85546875" style="36" customWidth="1"/>
    <col min="15102" max="15102" width="6.42578125" style="36" customWidth="1"/>
    <col min="15103" max="15103" width="47.42578125" style="36" customWidth="1"/>
    <col min="15104" max="15104" width="9" style="36" customWidth="1"/>
    <col min="15105" max="15105" width="5.85546875" style="36" customWidth="1"/>
    <col min="15106" max="15106" width="17.140625" style="36" customWidth="1"/>
    <col min="15107" max="15107" width="11.140625" style="36" customWidth="1"/>
    <col min="15108" max="15108" width="11.7109375" style="36" customWidth="1"/>
    <col min="15109" max="15109" width="13.42578125" style="36" customWidth="1"/>
    <col min="15110" max="15110" width="16.28515625" style="36" customWidth="1"/>
    <col min="15111" max="15111" width="15.85546875" style="36" customWidth="1"/>
    <col min="15112" max="15112" width="22.7109375" style="36" customWidth="1"/>
    <col min="15113" max="15113" width="9.42578125" style="36" customWidth="1"/>
    <col min="15114" max="15114" width="11.28515625" style="36" customWidth="1"/>
    <col min="15115" max="15115" width="17.42578125" style="36" customWidth="1"/>
    <col min="15116" max="15116" width="53" style="36" customWidth="1"/>
    <col min="15117" max="15356" width="40.85546875" style="36"/>
    <col min="15357" max="15357" width="4.85546875" style="36" customWidth="1"/>
    <col min="15358" max="15358" width="6.42578125" style="36" customWidth="1"/>
    <col min="15359" max="15359" width="47.42578125" style="36" customWidth="1"/>
    <col min="15360" max="15360" width="9" style="36" customWidth="1"/>
    <col min="15361" max="15361" width="5.85546875" style="36" customWidth="1"/>
    <col min="15362" max="15362" width="17.140625" style="36" customWidth="1"/>
    <col min="15363" max="15363" width="11.140625" style="36" customWidth="1"/>
    <col min="15364" max="15364" width="11.7109375" style="36" customWidth="1"/>
    <col min="15365" max="15365" width="13.42578125" style="36" customWidth="1"/>
    <col min="15366" max="15366" width="16.28515625" style="36" customWidth="1"/>
    <col min="15367" max="15367" width="15.85546875" style="36" customWidth="1"/>
    <col min="15368" max="15368" width="22.7109375" style="36" customWidth="1"/>
    <col min="15369" max="15369" width="9.42578125" style="36" customWidth="1"/>
    <col min="15370" max="15370" width="11.28515625" style="36" customWidth="1"/>
    <col min="15371" max="15371" width="17.42578125" style="36" customWidth="1"/>
    <col min="15372" max="15372" width="53" style="36" customWidth="1"/>
    <col min="15373" max="15612" width="40.85546875" style="36"/>
    <col min="15613" max="15613" width="4.85546875" style="36" customWidth="1"/>
    <col min="15614" max="15614" width="6.42578125" style="36" customWidth="1"/>
    <col min="15615" max="15615" width="47.42578125" style="36" customWidth="1"/>
    <col min="15616" max="15616" width="9" style="36" customWidth="1"/>
    <col min="15617" max="15617" width="5.85546875" style="36" customWidth="1"/>
    <col min="15618" max="15618" width="17.140625" style="36" customWidth="1"/>
    <col min="15619" max="15619" width="11.140625" style="36" customWidth="1"/>
    <col min="15620" max="15620" width="11.7109375" style="36" customWidth="1"/>
    <col min="15621" max="15621" width="13.42578125" style="36" customWidth="1"/>
    <col min="15622" max="15622" width="16.28515625" style="36" customWidth="1"/>
    <col min="15623" max="15623" width="15.85546875" style="36" customWidth="1"/>
    <col min="15624" max="15624" width="22.7109375" style="36" customWidth="1"/>
    <col min="15625" max="15625" width="9.42578125" style="36" customWidth="1"/>
    <col min="15626" max="15626" width="11.28515625" style="36" customWidth="1"/>
    <col min="15627" max="15627" width="17.42578125" style="36" customWidth="1"/>
    <col min="15628" max="15628" width="53" style="36" customWidth="1"/>
    <col min="15629" max="15868" width="40.85546875" style="36"/>
    <col min="15869" max="15869" width="4.85546875" style="36" customWidth="1"/>
    <col min="15870" max="15870" width="6.42578125" style="36" customWidth="1"/>
    <col min="15871" max="15871" width="47.42578125" style="36" customWidth="1"/>
    <col min="15872" max="15872" width="9" style="36" customWidth="1"/>
    <col min="15873" max="15873" width="5.85546875" style="36" customWidth="1"/>
    <col min="15874" max="15874" width="17.140625" style="36" customWidth="1"/>
    <col min="15875" max="15875" width="11.140625" style="36" customWidth="1"/>
    <col min="15876" max="15876" width="11.7109375" style="36" customWidth="1"/>
    <col min="15877" max="15877" width="13.42578125" style="36" customWidth="1"/>
    <col min="15878" max="15878" width="16.28515625" style="36" customWidth="1"/>
    <col min="15879" max="15879" width="15.85546875" style="36" customWidth="1"/>
    <col min="15880" max="15880" width="22.7109375" style="36" customWidth="1"/>
    <col min="15881" max="15881" width="9.42578125" style="36" customWidth="1"/>
    <col min="15882" max="15882" width="11.28515625" style="36" customWidth="1"/>
    <col min="15883" max="15883" width="17.42578125" style="36" customWidth="1"/>
    <col min="15884" max="15884" width="53" style="36" customWidth="1"/>
    <col min="15885" max="16124" width="40.85546875" style="36"/>
    <col min="16125" max="16125" width="4.85546875" style="36" customWidth="1"/>
    <col min="16126" max="16126" width="6.42578125" style="36" customWidth="1"/>
    <col min="16127" max="16127" width="47.42578125" style="36" customWidth="1"/>
    <col min="16128" max="16128" width="9" style="36" customWidth="1"/>
    <col min="16129" max="16129" width="5.85546875" style="36" customWidth="1"/>
    <col min="16130" max="16130" width="17.140625" style="36" customWidth="1"/>
    <col min="16131" max="16131" width="11.140625" style="36" customWidth="1"/>
    <col min="16132" max="16132" width="11.7109375" style="36" customWidth="1"/>
    <col min="16133" max="16133" width="13.42578125" style="36" customWidth="1"/>
    <col min="16134" max="16134" width="16.28515625" style="36" customWidth="1"/>
    <col min="16135" max="16135" width="15.85546875" style="36" customWidth="1"/>
    <col min="16136" max="16136" width="22.7109375" style="36" customWidth="1"/>
    <col min="16137" max="16137" width="9.42578125" style="36" customWidth="1"/>
    <col min="16138" max="16138" width="11.28515625" style="36" customWidth="1"/>
    <col min="16139" max="16139" width="17.42578125" style="36" customWidth="1"/>
    <col min="16140" max="16140" width="53" style="36" customWidth="1"/>
    <col min="16141" max="16384" width="40.85546875" style="36"/>
  </cols>
  <sheetData>
    <row r="1" spans="1:17" ht="15" customHeight="1" x14ac:dyDescent="0.2">
      <c r="B1" s="42"/>
    </row>
    <row r="2" spans="1:17" ht="18.75" x14ac:dyDescent="0.2">
      <c r="B2" s="35" t="s">
        <v>77</v>
      </c>
    </row>
    <row r="4" spans="1:17" ht="45.75" customHeight="1" x14ac:dyDescent="0.2">
      <c r="B4" s="82" t="s">
        <v>101</v>
      </c>
      <c r="C4" s="83"/>
      <c r="D4" s="83"/>
      <c r="E4" s="83"/>
      <c r="F4" s="83"/>
      <c r="G4" s="83"/>
      <c r="H4" s="83"/>
      <c r="I4" s="83"/>
      <c r="J4" s="83"/>
      <c r="K4" s="83"/>
      <c r="L4" s="84"/>
      <c r="M4" s="85" t="s">
        <v>30</v>
      </c>
      <c r="N4" s="86"/>
      <c r="O4" s="87"/>
      <c r="P4" s="87"/>
      <c r="Q4" s="88"/>
    </row>
    <row r="5" spans="1:17" ht="45.75" customHeight="1" thickBot="1" x14ac:dyDescent="0.25">
      <c r="A5" s="37"/>
      <c r="B5" s="38"/>
      <c r="C5" s="38" t="s">
        <v>31</v>
      </c>
      <c r="D5" s="38" t="s">
        <v>32</v>
      </c>
      <c r="E5" s="38" t="s">
        <v>33</v>
      </c>
      <c r="F5" s="38" t="s">
        <v>34</v>
      </c>
      <c r="G5" s="38" t="s">
        <v>35</v>
      </c>
      <c r="H5" s="38" t="s">
        <v>36</v>
      </c>
      <c r="I5" s="38" t="s">
        <v>37</v>
      </c>
      <c r="J5" s="38" t="s">
        <v>38</v>
      </c>
      <c r="K5" s="38" t="s">
        <v>39</v>
      </c>
      <c r="L5" s="38" t="s">
        <v>40</v>
      </c>
      <c r="M5" s="38" t="s">
        <v>41</v>
      </c>
      <c r="N5" s="38" t="s">
        <v>42</v>
      </c>
      <c r="O5" s="38" t="s">
        <v>43</v>
      </c>
      <c r="P5" s="38" t="s">
        <v>44</v>
      </c>
      <c r="Q5" s="38" t="s">
        <v>45</v>
      </c>
    </row>
    <row r="6" spans="1:17" ht="30" x14ac:dyDescent="0.2">
      <c r="A6" s="37"/>
      <c r="B6" s="39" t="s">
        <v>11</v>
      </c>
      <c r="C6" s="43" t="s">
        <v>78</v>
      </c>
      <c r="D6" s="44">
        <v>1</v>
      </c>
      <c r="E6" s="56">
        <v>2.181</v>
      </c>
      <c r="F6" s="57"/>
      <c r="G6" s="58"/>
      <c r="H6" s="59">
        <v>3.13</v>
      </c>
      <c r="I6" s="60"/>
      <c r="J6" s="58"/>
      <c r="K6" s="60"/>
      <c r="L6" s="66"/>
      <c r="M6" s="48">
        <v>2.530802243885963</v>
      </c>
      <c r="N6" s="48">
        <v>2.945923433092601</v>
      </c>
      <c r="O6" s="49">
        <f>(M6/N6)-1</f>
        <v>-0.14091377411355455</v>
      </c>
      <c r="P6" s="47">
        <v>82.655702588062951</v>
      </c>
      <c r="Q6" s="47" t="s">
        <v>102</v>
      </c>
    </row>
    <row r="7" spans="1:17" x14ac:dyDescent="0.2">
      <c r="A7" s="37"/>
      <c r="B7" s="40" t="s">
        <v>12</v>
      </c>
      <c r="C7" s="43" t="s">
        <v>79</v>
      </c>
      <c r="D7" s="44">
        <v>2</v>
      </c>
      <c r="E7" s="61">
        <v>2.5950000000000002</v>
      </c>
      <c r="F7" s="61">
        <v>0.19400000000000001</v>
      </c>
      <c r="G7" s="61"/>
      <c r="H7" s="62">
        <v>3.13</v>
      </c>
      <c r="I7" s="63"/>
      <c r="J7" s="64"/>
      <c r="K7" s="63"/>
      <c r="L7" s="67"/>
      <c r="M7" s="48">
        <v>1.6081832658704958</v>
      </c>
      <c r="N7" s="48">
        <v>1.7574195232697787</v>
      </c>
      <c r="O7" s="49">
        <f>(M7/N7)-1</f>
        <v>-8.4917832892638212E-2</v>
      </c>
      <c r="P7" s="47">
        <v>84.840408018857985</v>
      </c>
      <c r="Q7" s="47" t="s">
        <v>97</v>
      </c>
    </row>
    <row r="8" spans="1:17" x14ac:dyDescent="0.2">
      <c r="A8" s="37"/>
      <c r="B8" s="40" t="s">
        <v>13</v>
      </c>
      <c r="C8" s="43" t="s">
        <v>80</v>
      </c>
      <c r="D8" s="44">
        <v>2</v>
      </c>
      <c r="E8" s="61">
        <v>0.249</v>
      </c>
      <c r="F8" s="61"/>
      <c r="G8" s="61"/>
      <c r="H8" s="62"/>
      <c r="I8" s="63"/>
      <c r="J8" s="64"/>
      <c r="K8" s="63"/>
      <c r="L8" s="67"/>
      <c r="M8" s="48">
        <v>0.249</v>
      </c>
      <c r="N8" s="48">
        <v>0.25700000000000006</v>
      </c>
      <c r="O8" s="49">
        <f t="shared" ref="O8:O32" si="0">(M8/N8)-1</f>
        <v>-3.1128404669260923E-2</v>
      </c>
      <c r="P8" s="47">
        <v>7.858721212881715</v>
      </c>
      <c r="Q8" s="47" t="s">
        <v>97</v>
      </c>
    </row>
    <row r="9" spans="1:17" ht="30" x14ac:dyDescent="0.2">
      <c r="A9" s="37"/>
      <c r="B9" s="40" t="s">
        <v>14</v>
      </c>
      <c r="C9" s="43" t="s">
        <v>81</v>
      </c>
      <c r="D9" s="44">
        <v>3</v>
      </c>
      <c r="E9" s="61">
        <v>2.089</v>
      </c>
      <c r="F9" s="61"/>
      <c r="G9" s="61"/>
      <c r="H9" s="62">
        <v>3.13</v>
      </c>
      <c r="I9" s="63"/>
      <c r="J9" s="64"/>
      <c r="K9" s="63"/>
      <c r="L9" s="67"/>
      <c r="M9" s="48">
        <v>2.1785674654424634</v>
      </c>
      <c r="N9" s="48">
        <v>2.3172949359884174</v>
      </c>
      <c r="O9" s="49">
        <f t="shared" si="0"/>
        <v>-5.9866125969321726E-2</v>
      </c>
      <c r="P9" s="47">
        <v>277.88040987869357</v>
      </c>
      <c r="Q9" s="47" t="s">
        <v>102</v>
      </c>
    </row>
    <row r="10" spans="1:17" x14ac:dyDescent="0.2">
      <c r="A10" s="37"/>
      <c r="B10" s="40" t="s">
        <v>15</v>
      </c>
      <c r="C10" s="43" t="s">
        <v>82</v>
      </c>
      <c r="D10" s="44">
        <v>4</v>
      </c>
      <c r="E10" s="61">
        <v>2.1429999999999998</v>
      </c>
      <c r="F10" s="61">
        <v>0.16200000000000001</v>
      </c>
      <c r="G10" s="61"/>
      <c r="H10" s="62">
        <v>3.13</v>
      </c>
      <c r="I10" s="63"/>
      <c r="J10" s="64"/>
      <c r="K10" s="63"/>
      <c r="L10" s="67"/>
      <c r="M10" s="48">
        <v>1.634361764104177</v>
      </c>
      <c r="N10" s="48">
        <v>1.7951846433715617</v>
      </c>
      <c r="O10" s="49">
        <f t="shared" si="0"/>
        <v>-8.9585703543754169E-2</v>
      </c>
      <c r="P10" s="47">
        <v>387.00758569564113</v>
      </c>
      <c r="Q10" s="47" t="s">
        <v>97</v>
      </c>
    </row>
    <row r="11" spans="1:17" x14ac:dyDescent="0.2">
      <c r="A11" s="37"/>
      <c r="B11" s="40" t="s">
        <v>16</v>
      </c>
      <c r="C11" s="43" t="s">
        <v>83</v>
      </c>
      <c r="D11" s="44">
        <v>4</v>
      </c>
      <c r="E11" s="61">
        <v>0.18</v>
      </c>
      <c r="F11" s="61"/>
      <c r="G11" s="61"/>
      <c r="H11" s="62"/>
      <c r="I11" s="63"/>
      <c r="J11" s="64"/>
      <c r="K11" s="63"/>
      <c r="L11" s="67"/>
      <c r="M11" s="48">
        <v>0.18</v>
      </c>
      <c r="N11" s="48">
        <v>0.18200000000000002</v>
      </c>
      <c r="O11" s="49">
        <f t="shared" si="0"/>
        <v>-1.0989010989011172E-2</v>
      </c>
      <c r="P11" s="47">
        <v>9.2900929300856614</v>
      </c>
      <c r="Q11" s="47" t="s">
        <v>97</v>
      </c>
    </row>
    <row r="12" spans="1:17" x14ac:dyDescent="0.2">
      <c r="A12" s="37"/>
      <c r="B12" s="40" t="s">
        <v>17</v>
      </c>
      <c r="C12" s="43" t="s">
        <v>84</v>
      </c>
      <c r="D12" s="44" t="s">
        <v>76</v>
      </c>
      <c r="E12" s="61">
        <v>1.766</v>
      </c>
      <c r="F12" s="61">
        <v>0.123</v>
      </c>
      <c r="G12" s="61"/>
      <c r="H12" s="62">
        <v>10.58</v>
      </c>
      <c r="I12" s="63"/>
      <c r="J12" s="64"/>
      <c r="K12" s="63"/>
      <c r="L12" s="67"/>
      <c r="M12" s="48" t="s">
        <v>108</v>
      </c>
      <c r="N12" s="48">
        <v>1.9954055076065969</v>
      </c>
      <c r="O12" s="49"/>
      <c r="P12" s="47" t="s">
        <v>108</v>
      </c>
      <c r="Q12" s="47" t="s">
        <v>97</v>
      </c>
    </row>
    <row r="13" spans="1:17" x14ac:dyDescent="0.2">
      <c r="A13" s="37"/>
      <c r="B13" s="40" t="s">
        <v>18</v>
      </c>
      <c r="C13" s="43" t="s">
        <v>85</v>
      </c>
      <c r="D13" s="44" t="s">
        <v>76</v>
      </c>
      <c r="E13" s="61">
        <v>1.4550000000000001</v>
      </c>
      <c r="F13" s="61">
        <v>9.7000000000000003E-2</v>
      </c>
      <c r="G13" s="61"/>
      <c r="H13" s="62">
        <v>39.99</v>
      </c>
      <c r="I13" s="63"/>
      <c r="J13" s="64"/>
      <c r="K13" s="63"/>
      <c r="L13" s="67"/>
      <c r="M13" s="48" t="s">
        <v>108</v>
      </c>
      <c r="N13" s="48">
        <v>1.8238721960939535</v>
      </c>
      <c r="O13" s="49"/>
      <c r="P13" s="47" t="s">
        <v>108</v>
      </c>
      <c r="Q13" s="47" t="s">
        <v>97</v>
      </c>
    </row>
    <row r="14" spans="1:17" x14ac:dyDescent="0.2">
      <c r="A14" s="37"/>
      <c r="B14" s="40" t="s">
        <v>19</v>
      </c>
      <c r="C14" s="43"/>
      <c r="D14" s="44" t="s">
        <v>76</v>
      </c>
      <c r="E14" s="61">
        <v>1.2569999999999999</v>
      </c>
      <c r="F14" s="61">
        <v>6.7000000000000004E-2</v>
      </c>
      <c r="G14" s="61"/>
      <c r="H14" s="62">
        <v>163.21</v>
      </c>
      <c r="I14" s="63"/>
      <c r="J14" s="64"/>
      <c r="K14" s="63"/>
      <c r="L14" s="52" t="s">
        <v>103</v>
      </c>
      <c r="M14" s="48">
        <v>1.4903786436186881</v>
      </c>
      <c r="N14" s="48">
        <v>1.6578658603677379</v>
      </c>
      <c r="O14" s="49">
        <f t="shared" si="0"/>
        <v>-0.1010257951218676</v>
      </c>
      <c r="P14" s="47">
        <v>1811.7008093639888</v>
      </c>
      <c r="Q14" s="47" t="s">
        <v>97</v>
      </c>
    </row>
    <row r="15" spans="1:17" x14ac:dyDescent="0.2">
      <c r="A15" s="37"/>
      <c r="B15" s="40" t="s">
        <v>91</v>
      </c>
      <c r="C15" s="43">
        <v>821</v>
      </c>
      <c r="D15" s="44"/>
      <c r="E15" s="61">
        <v>13.093999999999999</v>
      </c>
      <c r="F15" s="61">
        <v>1.349</v>
      </c>
      <c r="G15" s="61">
        <v>0.17399999999999999</v>
      </c>
      <c r="H15" s="62">
        <v>3.13</v>
      </c>
      <c r="I15" s="63"/>
      <c r="J15" s="64"/>
      <c r="K15" s="63"/>
      <c r="L15" s="68"/>
      <c r="M15" s="48" t="s">
        <v>108</v>
      </c>
      <c r="N15" s="48"/>
      <c r="O15" s="49"/>
      <c r="P15" s="47" t="s">
        <v>108</v>
      </c>
      <c r="Q15" s="47" t="s">
        <v>97</v>
      </c>
    </row>
    <row r="16" spans="1:17" x14ac:dyDescent="0.2">
      <c r="A16" s="37"/>
      <c r="B16" s="40" t="s">
        <v>92</v>
      </c>
      <c r="C16" s="43">
        <v>831</v>
      </c>
      <c r="D16" s="44"/>
      <c r="E16" s="61">
        <v>12.734</v>
      </c>
      <c r="F16" s="61">
        <v>1.3120000000000001</v>
      </c>
      <c r="G16" s="61">
        <v>0.16900000000000001</v>
      </c>
      <c r="H16" s="62">
        <v>3.13</v>
      </c>
      <c r="I16" s="63"/>
      <c r="J16" s="64"/>
      <c r="K16" s="63"/>
      <c r="L16" s="68"/>
      <c r="M16" s="48">
        <v>1.9965438795797024</v>
      </c>
      <c r="N16" s="48"/>
      <c r="O16" s="49"/>
      <c r="P16" s="47">
        <v>1887.1819341226287</v>
      </c>
      <c r="Q16" s="47" t="s">
        <v>97</v>
      </c>
    </row>
    <row r="17" spans="1:17" x14ac:dyDescent="0.2">
      <c r="A17" s="37"/>
      <c r="B17" s="40" t="s">
        <v>20</v>
      </c>
      <c r="C17" s="43">
        <v>801</v>
      </c>
      <c r="D17" s="44"/>
      <c r="E17" s="61">
        <v>9.657</v>
      </c>
      <c r="F17" s="61">
        <v>0.91</v>
      </c>
      <c r="G17" s="61">
        <v>0.11600000000000001</v>
      </c>
      <c r="H17" s="62">
        <v>12.46</v>
      </c>
      <c r="I17" s="62">
        <v>2.91</v>
      </c>
      <c r="J17" s="65">
        <v>0.26900000000000002</v>
      </c>
      <c r="K17" s="62">
        <v>2.91</v>
      </c>
      <c r="L17" s="69"/>
      <c r="M17" s="48">
        <v>2.2751658651797237</v>
      </c>
      <c r="N17" s="48">
        <v>2.2311815280339995</v>
      </c>
      <c r="O17" s="49">
        <f t="shared" si="0"/>
        <v>1.9713473150022365E-2</v>
      </c>
      <c r="P17" s="47">
        <v>4394.8715940599695</v>
      </c>
      <c r="Q17" s="47" t="s">
        <v>97</v>
      </c>
    </row>
    <row r="18" spans="1:17" x14ac:dyDescent="0.2">
      <c r="A18" s="37"/>
      <c r="B18" s="40" t="s">
        <v>21</v>
      </c>
      <c r="C18" s="43">
        <v>802</v>
      </c>
      <c r="D18" s="44"/>
      <c r="E18" s="61">
        <v>8.1530000000000005</v>
      </c>
      <c r="F18" s="61">
        <v>0.70199999999999996</v>
      </c>
      <c r="G18" s="61">
        <v>8.8999999999999996E-2</v>
      </c>
      <c r="H18" s="62">
        <v>39.99</v>
      </c>
      <c r="I18" s="62">
        <v>2.92</v>
      </c>
      <c r="J18" s="65">
        <v>0.21199999999999999</v>
      </c>
      <c r="K18" s="62">
        <v>2.92</v>
      </c>
      <c r="L18" s="69"/>
      <c r="M18" s="48">
        <v>1.8418580135637872</v>
      </c>
      <c r="N18" s="48">
        <v>1.9266445808346924</v>
      </c>
      <c r="O18" s="49">
        <f t="shared" si="0"/>
        <v>-4.4007373292572982E-2</v>
      </c>
      <c r="P18" s="47">
        <v>10807.136990322468</v>
      </c>
      <c r="Q18" s="47" t="s">
        <v>97</v>
      </c>
    </row>
    <row r="19" spans="1:17" x14ac:dyDescent="0.2">
      <c r="A19" s="37"/>
      <c r="B19" s="40" t="s">
        <v>22</v>
      </c>
      <c r="C19" s="43">
        <v>803</v>
      </c>
      <c r="D19" s="44"/>
      <c r="E19" s="61">
        <v>6.2649999999999997</v>
      </c>
      <c r="F19" s="61">
        <v>0.46300000000000002</v>
      </c>
      <c r="G19" s="61">
        <v>5.7000000000000002E-2</v>
      </c>
      <c r="H19" s="62">
        <v>87.93</v>
      </c>
      <c r="I19" s="62">
        <v>2.7</v>
      </c>
      <c r="J19" s="65">
        <v>0.14699999999999999</v>
      </c>
      <c r="K19" s="62">
        <v>2.7</v>
      </c>
      <c r="L19" s="69"/>
      <c r="M19" s="48">
        <v>1.1936206677637278</v>
      </c>
      <c r="N19" s="48">
        <v>1.3430879774278812</v>
      </c>
      <c r="O19" s="49">
        <f t="shared" si="0"/>
        <v>-0.11128631346279716</v>
      </c>
      <c r="P19" s="47">
        <v>28780.522473028828</v>
      </c>
      <c r="Q19" s="47" t="s">
        <v>97</v>
      </c>
    </row>
    <row r="20" spans="1:17" x14ac:dyDescent="0.2">
      <c r="A20" s="37"/>
      <c r="B20" s="40" t="s">
        <v>72</v>
      </c>
      <c r="C20" s="45">
        <v>761</v>
      </c>
      <c r="D20" s="44">
        <v>8</v>
      </c>
      <c r="E20" s="61">
        <v>2.851</v>
      </c>
      <c r="F20" s="61"/>
      <c r="G20" s="61"/>
      <c r="H20" s="62"/>
      <c r="I20" s="63"/>
      <c r="J20" s="64"/>
      <c r="K20" s="63"/>
      <c r="L20" s="67" t="s">
        <v>104</v>
      </c>
      <c r="M20" s="48">
        <v>2.8510000000000004</v>
      </c>
      <c r="N20" s="48">
        <v>2.9790000000000005</v>
      </c>
      <c r="O20" s="49">
        <f t="shared" si="0"/>
        <v>-4.2967438737831487E-2</v>
      </c>
      <c r="P20" s="47">
        <v>4284.823133481058</v>
      </c>
      <c r="Q20" s="47" t="s">
        <v>97</v>
      </c>
    </row>
    <row r="21" spans="1:17" x14ac:dyDescent="0.2">
      <c r="A21" s="37"/>
      <c r="B21" s="40" t="s">
        <v>73</v>
      </c>
      <c r="C21" s="45">
        <v>771</v>
      </c>
      <c r="D21" s="44">
        <v>1</v>
      </c>
      <c r="E21" s="61">
        <v>3.2240000000000002</v>
      </c>
      <c r="F21" s="61"/>
      <c r="G21" s="61"/>
      <c r="H21" s="62"/>
      <c r="I21" s="63"/>
      <c r="J21" s="64"/>
      <c r="K21" s="63"/>
      <c r="L21" s="67" t="s">
        <v>104</v>
      </c>
      <c r="M21" s="48">
        <v>3.2240000000000002</v>
      </c>
      <c r="N21" s="48">
        <v>3.4460000000000006</v>
      </c>
      <c r="O21" s="49">
        <f t="shared" si="0"/>
        <v>-6.4422518862449318E-2</v>
      </c>
      <c r="P21" s="47">
        <v>1024.6033636865445</v>
      </c>
      <c r="Q21" s="47" t="s">
        <v>97</v>
      </c>
    </row>
    <row r="22" spans="1:17" x14ac:dyDescent="0.2">
      <c r="A22" s="37"/>
      <c r="B22" s="40" t="s">
        <v>74</v>
      </c>
      <c r="C22" s="45">
        <v>781</v>
      </c>
      <c r="D22" s="44">
        <v>1</v>
      </c>
      <c r="E22" s="61">
        <v>4.6520000000000001</v>
      </c>
      <c r="F22" s="61"/>
      <c r="G22" s="61"/>
      <c r="H22" s="62"/>
      <c r="I22" s="63"/>
      <c r="J22" s="64"/>
      <c r="K22" s="63"/>
      <c r="L22" s="67" t="s">
        <v>104</v>
      </c>
      <c r="M22" s="48">
        <v>4.6520000000000001</v>
      </c>
      <c r="N22" s="48">
        <v>5.0869999999999997</v>
      </c>
      <c r="O22" s="49">
        <f t="shared" si="0"/>
        <v>-8.5512089640259359E-2</v>
      </c>
      <c r="P22" s="47">
        <v>1766.4852681525606</v>
      </c>
      <c r="Q22" s="47" t="s">
        <v>97</v>
      </c>
    </row>
    <row r="23" spans="1:17" x14ac:dyDescent="0.2">
      <c r="A23" s="37"/>
      <c r="B23" s="40" t="s">
        <v>75</v>
      </c>
      <c r="C23" s="45">
        <v>791</v>
      </c>
      <c r="D23" s="44">
        <v>1</v>
      </c>
      <c r="E23" s="61">
        <v>2.67</v>
      </c>
      <c r="F23" s="61"/>
      <c r="G23" s="61"/>
      <c r="H23" s="62"/>
      <c r="I23" s="63"/>
      <c r="J23" s="64"/>
      <c r="K23" s="63"/>
      <c r="L23" s="67" t="s">
        <v>104</v>
      </c>
      <c r="M23" s="48">
        <v>2.6700000000000004</v>
      </c>
      <c r="N23" s="48">
        <v>2.7400000000000007</v>
      </c>
      <c r="O23" s="50"/>
      <c r="P23" s="47">
        <v>2.0996312665154035</v>
      </c>
      <c r="Q23" s="47" t="s">
        <v>97</v>
      </c>
    </row>
    <row r="24" spans="1:17" x14ac:dyDescent="0.2">
      <c r="A24" s="37"/>
      <c r="B24" s="40" t="s">
        <v>23</v>
      </c>
      <c r="C24" s="43">
        <v>811</v>
      </c>
      <c r="D24" s="44"/>
      <c r="E24" s="61">
        <v>31.268999999999998</v>
      </c>
      <c r="F24" s="61">
        <v>2.5630000000000002</v>
      </c>
      <c r="G24" s="61">
        <v>1.667</v>
      </c>
      <c r="H24" s="62"/>
      <c r="I24" s="63"/>
      <c r="J24" s="64"/>
      <c r="K24" s="63"/>
      <c r="L24" s="67"/>
      <c r="M24" s="48">
        <v>3.4036343823749946</v>
      </c>
      <c r="N24" s="48">
        <v>3.6476172357219721</v>
      </c>
      <c r="O24" s="49">
        <f t="shared" si="0"/>
        <v>-6.6888282837792357E-2</v>
      </c>
      <c r="P24" s="47">
        <v>385727.04446455365</v>
      </c>
      <c r="Q24" s="47" t="s">
        <v>97</v>
      </c>
    </row>
    <row r="25" spans="1:17" ht="15" customHeight="1" x14ac:dyDescent="0.2">
      <c r="A25" s="37"/>
      <c r="B25" s="40" t="s">
        <v>46</v>
      </c>
      <c r="C25" s="43">
        <v>961</v>
      </c>
      <c r="D25" s="44">
        <v>8</v>
      </c>
      <c r="E25" s="61">
        <v>-0.91200000000000003</v>
      </c>
      <c r="F25" s="61"/>
      <c r="G25" s="61"/>
      <c r="H25" s="62"/>
      <c r="I25" s="63"/>
      <c r="J25" s="64"/>
      <c r="K25" s="63"/>
      <c r="L25" s="67"/>
      <c r="M25" s="48">
        <v>-0.91199999999999992</v>
      </c>
      <c r="N25" s="48">
        <v>-0.87200000000000011</v>
      </c>
      <c r="O25" s="49">
        <f t="shared" si="0"/>
        <v>4.5871559633027248E-2</v>
      </c>
      <c r="P25" s="47">
        <v>-114.00830411903468</v>
      </c>
      <c r="Q25" s="51"/>
    </row>
    <row r="26" spans="1:17" ht="15" customHeight="1" x14ac:dyDescent="0.2">
      <c r="A26" s="37"/>
      <c r="B26" s="40" t="s">
        <v>47</v>
      </c>
      <c r="C26" s="43">
        <v>962</v>
      </c>
      <c r="D26" s="44">
        <v>8</v>
      </c>
      <c r="E26" s="61">
        <v>-0.73</v>
      </c>
      <c r="F26" s="61"/>
      <c r="G26" s="61"/>
      <c r="H26" s="62"/>
      <c r="I26" s="63"/>
      <c r="J26" s="64"/>
      <c r="K26" s="63"/>
      <c r="L26" s="67"/>
      <c r="M26" s="48" t="s">
        <v>108</v>
      </c>
      <c r="N26" s="48" t="s">
        <v>108</v>
      </c>
      <c r="O26" s="50"/>
      <c r="P26" s="47" t="s">
        <v>108</v>
      </c>
      <c r="Q26" s="51"/>
    </row>
    <row r="27" spans="1:17" x14ac:dyDescent="0.2">
      <c r="A27" s="37"/>
      <c r="B27" s="40" t="s">
        <v>48</v>
      </c>
      <c r="C27" s="43">
        <v>971</v>
      </c>
      <c r="D27" s="44"/>
      <c r="E27" s="61">
        <v>-0.91200000000000003</v>
      </c>
      <c r="F27" s="61"/>
      <c r="G27" s="61"/>
      <c r="H27" s="62"/>
      <c r="I27" s="63"/>
      <c r="J27" s="65">
        <v>0.17799999999999999</v>
      </c>
      <c r="K27" s="63"/>
      <c r="L27" s="67"/>
      <c r="M27" s="48">
        <v>-0.9050991908207866</v>
      </c>
      <c r="N27" s="48">
        <v>-0.86308884780682593</v>
      </c>
      <c r="O27" s="49">
        <f t="shared" si="0"/>
        <v>4.8674412976963177E-2</v>
      </c>
      <c r="P27" s="47">
        <v>-1296.8251640100298</v>
      </c>
      <c r="Q27" s="51"/>
    </row>
    <row r="28" spans="1:17" ht="15" customHeight="1" x14ac:dyDescent="0.2">
      <c r="A28" s="37"/>
      <c r="B28" s="40" t="s">
        <v>49</v>
      </c>
      <c r="C28" s="43">
        <v>981</v>
      </c>
      <c r="D28" s="44"/>
      <c r="E28" s="61">
        <v>-6.6230000000000002</v>
      </c>
      <c r="F28" s="61">
        <v>-0.86899999999999999</v>
      </c>
      <c r="G28" s="61">
        <v>-0.115</v>
      </c>
      <c r="H28" s="62"/>
      <c r="I28" s="63"/>
      <c r="J28" s="65">
        <v>0.17799999999999999</v>
      </c>
      <c r="K28" s="63"/>
      <c r="L28" s="67"/>
      <c r="M28" s="48">
        <v>-0.8132558234962054</v>
      </c>
      <c r="N28" s="48">
        <v>-0.77467742746484625</v>
      </c>
      <c r="O28" s="49">
        <f t="shared" si="0"/>
        <v>4.9799303121052629E-2</v>
      </c>
      <c r="P28" s="47">
        <v>-968.29982160381837</v>
      </c>
      <c r="Q28" s="51"/>
    </row>
    <row r="29" spans="1:17" ht="15" customHeight="1" x14ac:dyDescent="0.2">
      <c r="A29" s="37"/>
      <c r="B29" s="40" t="s">
        <v>50</v>
      </c>
      <c r="C29" s="43">
        <v>972</v>
      </c>
      <c r="D29" s="44"/>
      <c r="E29" s="61">
        <v>-0.73</v>
      </c>
      <c r="F29" s="61"/>
      <c r="G29" s="61"/>
      <c r="H29" s="62"/>
      <c r="I29" s="63"/>
      <c r="J29" s="65">
        <v>0.14699999999999999</v>
      </c>
      <c r="K29" s="63"/>
      <c r="L29" s="67"/>
      <c r="M29" s="48">
        <v>-0.72627824242558425</v>
      </c>
      <c r="N29" s="48">
        <v>-0.68790622706234195</v>
      </c>
      <c r="O29" s="49">
        <f t="shared" si="0"/>
        <v>5.5780880959760193E-2</v>
      </c>
      <c r="P29" s="47">
        <v>-426.85232487499997</v>
      </c>
      <c r="Q29" s="51"/>
    </row>
    <row r="30" spans="1:17" ht="15" customHeight="1" x14ac:dyDescent="0.2">
      <c r="A30" s="37"/>
      <c r="B30" s="40" t="s">
        <v>51</v>
      </c>
      <c r="C30" s="43">
        <v>982</v>
      </c>
      <c r="D30" s="44"/>
      <c r="E30" s="61">
        <v>-5.3810000000000002</v>
      </c>
      <c r="F30" s="61">
        <v>-0.67700000000000005</v>
      </c>
      <c r="G30" s="61">
        <v>-0.09</v>
      </c>
      <c r="H30" s="62"/>
      <c r="I30" s="63"/>
      <c r="J30" s="65">
        <v>0.14699999999999999</v>
      </c>
      <c r="K30" s="63"/>
      <c r="L30" s="67"/>
      <c r="M30" s="48">
        <v>-0.56610908400343429</v>
      </c>
      <c r="N30" s="48">
        <v>-0.51966173781224201</v>
      </c>
      <c r="O30" s="49">
        <f t="shared" si="0"/>
        <v>8.9379961639534988E-2</v>
      </c>
      <c r="P30" s="47">
        <v>-246.09837488888894</v>
      </c>
      <c r="Q30" s="51"/>
    </row>
    <row r="31" spans="1:17" x14ac:dyDescent="0.2">
      <c r="A31" s="37"/>
      <c r="B31" s="40" t="s">
        <v>52</v>
      </c>
      <c r="C31" s="43">
        <v>973</v>
      </c>
      <c r="D31" s="44"/>
      <c r="E31" s="61">
        <v>-0.52600000000000002</v>
      </c>
      <c r="F31" s="61"/>
      <c r="G31" s="61"/>
      <c r="H31" s="62">
        <v>5.92</v>
      </c>
      <c r="I31" s="63"/>
      <c r="J31" s="65">
        <v>0.11</v>
      </c>
      <c r="K31" s="63"/>
      <c r="L31" s="67"/>
      <c r="M31" s="48">
        <v>-0.52222415784983789</v>
      </c>
      <c r="N31" s="48">
        <v>-0.48635559897765979</v>
      </c>
      <c r="O31" s="49">
        <f t="shared" si="0"/>
        <v>7.3749657550103986E-2</v>
      </c>
      <c r="P31" s="47">
        <v>-13550.49889611351</v>
      </c>
      <c r="Q31" s="51"/>
    </row>
    <row r="32" spans="1:17" x14ac:dyDescent="0.2">
      <c r="A32" s="37"/>
      <c r="B32" s="40" t="s">
        <v>53</v>
      </c>
      <c r="C32" s="43">
        <v>983</v>
      </c>
      <c r="D32" s="44"/>
      <c r="E32" s="61">
        <v>-4.0060000000000002</v>
      </c>
      <c r="F32" s="61">
        <v>-0.45600000000000002</v>
      </c>
      <c r="G32" s="61">
        <v>-0.06</v>
      </c>
      <c r="H32" s="62">
        <v>5.92</v>
      </c>
      <c r="I32" s="63"/>
      <c r="J32" s="65">
        <v>0.11</v>
      </c>
      <c r="K32" s="63"/>
      <c r="L32" s="67"/>
      <c r="M32" s="48">
        <v>-0.48391736855175327</v>
      </c>
      <c r="N32" s="48">
        <v>-0.45002437137690593</v>
      </c>
      <c r="O32" s="49">
        <f t="shared" si="0"/>
        <v>7.5313692614352057E-2</v>
      </c>
      <c r="P32" s="47">
        <v>-20585.37338179451</v>
      </c>
      <c r="Q32" s="51"/>
    </row>
  </sheetData>
  <mergeCells count="2">
    <mergeCell ref="B4:L4"/>
    <mergeCell ref="M4:Q4"/>
  </mergeCells>
  <conditionalFormatting sqref="E6:K32 L6:L13 L17:L32">
    <cfRule type="cellIs" dxfId="1" priority="7" stopIfTrue="1" operator="equal">
      <formula>0</formula>
    </cfRule>
    <cfRule type="cellIs" dxfId="0" priority="8" stopIfTrue="1" operator="equal">
      <formula>""</formula>
    </cfRule>
  </conditionalFormatting>
  <pageMargins left="0.25" right="0.25" top="0.75" bottom="0.75" header="0.3" footer="0.3"/>
  <pageSetup paperSize="9" scale="56" orientation="landscape" r:id="rId1"/>
  <headerFooter>
    <oddHeader>&amp;R&amp;D</oddHeader>
    <oddFooter>&amp;R&amp;Z&amp;F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Detailed Breakdown</vt:lpstr>
      <vt:lpstr>Summary</vt:lpstr>
      <vt:lpstr>'Detailed Breakdown'!Print_Area</vt:lpstr>
      <vt:lpstr>Summary!Print_Area</vt:lpstr>
    </vt:vector>
  </TitlesOfParts>
  <Company>IBERDROLA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Hannah Greaves</cp:lastModifiedBy>
  <cp:lastPrinted>2015-12-14T13:36:41Z</cp:lastPrinted>
  <dcterms:created xsi:type="dcterms:W3CDTF">2012-04-17T13:56:47Z</dcterms:created>
  <dcterms:modified xsi:type="dcterms:W3CDTF">2017-06-07T10:06:47Z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