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Historical charges\2013-2014\"/>
    </mc:Choice>
  </mc:AlternateContent>
  <bookViews>
    <workbookView xWindow="0" yWindow="0" windowWidth="25200" windowHeight="11985" activeTab="1"/>
  </bookViews>
  <sheets>
    <sheet name="Instructions" sheetId="4" r:id="rId1"/>
    <sheet name="Detailed Breakdown" sheetId="2" r:id="rId2"/>
    <sheet name="Summary" sheetId="3" r:id="rId3"/>
  </sheets>
  <calcPr calcId="152511"/>
</workbook>
</file>

<file path=xl/calcChain.xml><?xml version="1.0" encoding="utf-8"?>
<calcChain xmlns="http://schemas.openxmlformats.org/spreadsheetml/2006/main">
  <c r="J47" i="2" l="1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Z47" i="2"/>
  <c r="Z46" i="2"/>
  <c r="Z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H47" i="2"/>
  <c r="AH46" i="2"/>
  <c r="AH45" i="2"/>
  <c r="AH44" i="2"/>
  <c r="AH43" i="2"/>
  <c r="AH42" i="2"/>
  <c r="AH41" i="2"/>
  <c r="AH40" i="2"/>
  <c r="AH39" i="2"/>
  <c r="AH38" i="2"/>
  <c r="AH37" i="2"/>
  <c r="AH36" i="2"/>
  <c r="AH35" i="2"/>
  <c r="AH34" i="2"/>
  <c r="AH33" i="2"/>
  <c r="AH32" i="2"/>
  <c r="AH31" i="2"/>
  <c r="AH30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L47" i="2"/>
  <c r="AL46" i="2"/>
  <c r="AL45" i="2"/>
  <c r="AL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L31" i="2"/>
  <c r="AL30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P47" i="2"/>
  <c r="AP46" i="2"/>
  <c r="AP45" i="2"/>
  <c r="AP44" i="2"/>
  <c r="AP43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42" i="2"/>
  <c r="H47" i="2" l="1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O26" i="3" l="1"/>
  <c r="O27" i="3"/>
  <c r="O28" i="3"/>
  <c r="O29" i="3"/>
  <c r="O30" i="3"/>
  <c r="O31" i="3"/>
  <c r="O24" i="3"/>
  <c r="O23" i="3"/>
  <c r="O8" i="3"/>
  <c r="O9" i="3"/>
  <c r="O10" i="3"/>
  <c r="O11" i="3"/>
  <c r="O12" i="3"/>
  <c r="O13" i="3"/>
  <c r="O14" i="3"/>
  <c r="O15" i="3"/>
  <c r="O16" i="3"/>
  <c r="O17" i="3"/>
  <c r="O7" i="3"/>
  <c r="O6" i="3"/>
  <c r="I42" i="2" l="1"/>
  <c r="K42" i="2"/>
  <c r="M42" i="2"/>
  <c r="O42" i="2"/>
  <c r="Q42" i="2"/>
  <c r="S42" i="2"/>
  <c r="U42" i="2"/>
  <c r="W42" i="2"/>
  <c r="Y42" i="2"/>
  <c r="AA42" i="2"/>
  <c r="AC42" i="2"/>
  <c r="AE42" i="2"/>
  <c r="AG42" i="2"/>
  <c r="AI42" i="2"/>
  <c r="AK42" i="2"/>
  <c r="AM42" i="2"/>
  <c r="AO42" i="2"/>
  <c r="AQ42" i="2"/>
  <c r="I43" i="2"/>
  <c r="K43" i="2"/>
  <c r="M43" i="2"/>
  <c r="O43" i="2"/>
  <c r="Q43" i="2"/>
  <c r="S43" i="2"/>
  <c r="U43" i="2"/>
  <c r="W43" i="2"/>
  <c r="Y43" i="2"/>
  <c r="AA43" i="2"/>
  <c r="AC43" i="2"/>
  <c r="AE43" i="2"/>
  <c r="AG43" i="2"/>
  <c r="AI43" i="2"/>
  <c r="AK43" i="2"/>
  <c r="AM43" i="2"/>
  <c r="AO43" i="2"/>
  <c r="AQ43" i="2"/>
  <c r="I44" i="2"/>
  <c r="K44" i="2"/>
  <c r="M44" i="2"/>
  <c r="O44" i="2"/>
  <c r="Q44" i="2"/>
  <c r="S44" i="2"/>
  <c r="U44" i="2"/>
  <c r="W44" i="2"/>
  <c r="Y44" i="2"/>
  <c r="AA44" i="2"/>
  <c r="AC44" i="2"/>
  <c r="AE44" i="2"/>
  <c r="AG44" i="2"/>
  <c r="AI44" i="2"/>
  <c r="AK44" i="2"/>
  <c r="AM44" i="2"/>
  <c r="AO44" i="2"/>
  <c r="AQ44" i="2"/>
  <c r="I45" i="2"/>
  <c r="K45" i="2"/>
  <c r="M45" i="2"/>
  <c r="O45" i="2"/>
  <c r="Q45" i="2"/>
  <c r="S45" i="2"/>
  <c r="U45" i="2"/>
  <c r="W45" i="2"/>
  <c r="Y45" i="2"/>
  <c r="AA45" i="2"/>
  <c r="AC45" i="2"/>
  <c r="AE45" i="2"/>
  <c r="AG45" i="2"/>
  <c r="AI45" i="2"/>
  <c r="AK45" i="2"/>
  <c r="AM45" i="2"/>
  <c r="AO45" i="2"/>
  <c r="AQ45" i="2"/>
  <c r="W47" i="2" l="1"/>
  <c r="W46" i="2"/>
  <c r="W41" i="2"/>
  <c r="W40" i="2"/>
  <c r="W39" i="2"/>
  <c r="W38" i="2"/>
  <c r="W37" i="2"/>
  <c r="W36" i="2"/>
  <c r="W35" i="2"/>
  <c r="W34" i="2"/>
  <c r="W33" i="2"/>
  <c r="W32" i="2"/>
  <c r="W31" i="2"/>
  <c r="W30" i="2"/>
  <c r="V27" i="2"/>
  <c r="K47" i="2"/>
  <c r="K46" i="2"/>
  <c r="K41" i="2"/>
  <c r="K40" i="2"/>
  <c r="K39" i="2"/>
  <c r="K38" i="2"/>
  <c r="K37" i="2"/>
  <c r="K36" i="2"/>
  <c r="K35" i="2"/>
  <c r="K34" i="2"/>
  <c r="K33" i="2"/>
  <c r="K32" i="2"/>
  <c r="K31" i="2"/>
  <c r="K30" i="2"/>
  <c r="I47" i="2"/>
  <c r="I46" i="2"/>
  <c r="I41" i="2"/>
  <c r="I40" i="2"/>
  <c r="I39" i="2"/>
  <c r="I38" i="2"/>
  <c r="I37" i="2"/>
  <c r="I36" i="2"/>
  <c r="I35" i="2"/>
  <c r="I34" i="2"/>
  <c r="I33" i="2"/>
  <c r="I32" i="2"/>
  <c r="I31" i="2"/>
  <c r="I30" i="2"/>
  <c r="F49" i="2"/>
  <c r="D49" i="2"/>
  <c r="J49" i="2" l="1"/>
  <c r="V49" i="2"/>
  <c r="H49" i="2"/>
  <c r="AQ47" i="2"/>
  <c r="AO47" i="2"/>
  <c r="AM47" i="2"/>
  <c r="AK47" i="2"/>
  <c r="AI47" i="2"/>
  <c r="AG47" i="2"/>
  <c r="AE47" i="2"/>
  <c r="AC47" i="2"/>
  <c r="AA47" i="2"/>
  <c r="Y47" i="2"/>
  <c r="U47" i="2"/>
  <c r="S47" i="2"/>
  <c r="Q47" i="2"/>
  <c r="O47" i="2"/>
  <c r="M47" i="2"/>
  <c r="AQ46" i="2"/>
  <c r="AO46" i="2"/>
  <c r="AM46" i="2"/>
  <c r="AK46" i="2"/>
  <c r="AI46" i="2"/>
  <c r="AG46" i="2"/>
  <c r="AE46" i="2"/>
  <c r="AC46" i="2"/>
  <c r="AA46" i="2"/>
  <c r="Y46" i="2"/>
  <c r="U46" i="2"/>
  <c r="S46" i="2"/>
  <c r="Q46" i="2"/>
  <c r="O46" i="2"/>
  <c r="M46" i="2"/>
  <c r="AQ41" i="2"/>
  <c r="AO41" i="2"/>
  <c r="AM41" i="2"/>
  <c r="AK41" i="2"/>
  <c r="AI41" i="2"/>
  <c r="AG41" i="2"/>
  <c r="AE41" i="2"/>
  <c r="AC41" i="2"/>
  <c r="AA41" i="2"/>
  <c r="Y41" i="2"/>
  <c r="U41" i="2"/>
  <c r="S41" i="2"/>
  <c r="Q41" i="2"/>
  <c r="O41" i="2"/>
  <c r="M41" i="2"/>
  <c r="AQ40" i="2"/>
  <c r="AO40" i="2"/>
  <c r="AM40" i="2"/>
  <c r="AK40" i="2"/>
  <c r="AI40" i="2"/>
  <c r="AG40" i="2"/>
  <c r="AE40" i="2"/>
  <c r="AC40" i="2"/>
  <c r="AA40" i="2"/>
  <c r="Y40" i="2"/>
  <c r="U40" i="2"/>
  <c r="S40" i="2"/>
  <c r="Q40" i="2"/>
  <c r="O40" i="2"/>
  <c r="M40" i="2"/>
  <c r="AQ39" i="2"/>
  <c r="AO39" i="2"/>
  <c r="AM39" i="2"/>
  <c r="AK39" i="2"/>
  <c r="AI39" i="2"/>
  <c r="AG39" i="2"/>
  <c r="AE39" i="2"/>
  <c r="AC39" i="2"/>
  <c r="AA39" i="2"/>
  <c r="Y39" i="2"/>
  <c r="U39" i="2"/>
  <c r="S39" i="2"/>
  <c r="Q39" i="2"/>
  <c r="O39" i="2"/>
  <c r="M39" i="2"/>
  <c r="AQ38" i="2"/>
  <c r="AO38" i="2"/>
  <c r="AM38" i="2"/>
  <c r="AK38" i="2"/>
  <c r="AI38" i="2"/>
  <c r="AG38" i="2"/>
  <c r="AE38" i="2"/>
  <c r="AC38" i="2"/>
  <c r="AA38" i="2"/>
  <c r="Y38" i="2"/>
  <c r="U38" i="2"/>
  <c r="S38" i="2"/>
  <c r="Q38" i="2"/>
  <c r="O38" i="2"/>
  <c r="M38" i="2"/>
  <c r="AQ37" i="2"/>
  <c r="AO37" i="2"/>
  <c r="AM37" i="2"/>
  <c r="AK37" i="2"/>
  <c r="AI37" i="2"/>
  <c r="AG37" i="2"/>
  <c r="AE37" i="2"/>
  <c r="AC37" i="2"/>
  <c r="AA37" i="2"/>
  <c r="Y37" i="2"/>
  <c r="U37" i="2"/>
  <c r="S37" i="2"/>
  <c r="Q37" i="2"/>
  <c r="O37" i="2"/>
  <c r="M37" i="2"/>
  <c r="AQ36" i="2"/>
  <c r="AO36" i="2"/>
  <c r="AM36" i="2"/>
  <c r="AK36" i="2"/>
  <c r="AI36" i="2"/>
  <c r="AG36" i="2"/>
  <c r="AE36" i="2"/>
  <c r="AC36" i="2"/>
  <c r="AA36" i="2"/>
  <c r="Y36" i="2"/>
  <c r="U36" i="2"/>
  <c r="S36" i="2"/>
  <c r="Q36" i="2"/>
  <c r="O36" i="2"/>
  <c r="M36" i="2"/>
  <c r="AQ35" i="2"/>
  <c r="AO35" i="2"/>
  <c r="AM35" i="2"/>
  <c r="AK35" i="2"/>
  <c r="AI35" i="2"/>
  <c r="AG35" i="2"/>
  <c r="AE35" i="2"/>
  <c r="AC35" i="2"/>
  <c r="AA35" i="2"/>
  <c r="Y35" i="2"/>
  <c r="U35" i="2"/>
  <c r="S35" i="2"/>
  <c r="Q35" i="2"/>
  <c r="O35" i="2"/>
  <c r="M35" i="2"/>
  <c r="AQ34" i="2"/>
  <c r="AO34" i="2"/>
  <c r="AM34" i="2"/>
  <c r="AK34" i="2"/>
  <c r="AI34" i="2"/>
  <c r="AG34" i="2"/>
  <c r="AE34" i="2"/>
  <c r="AC34" i="2"/>
  <c r="AA34" i="2"/>
  <c r="Y34" i="2"/>
  <c r="U34" i="2"/>
  <c r="S34" i="2"/>
  <c r="Q34" i="2"/>
  <c r="O34" i="2"/>
  <c r="M34" i="2"/>
  <c r="AQ33" i="2"/>
  <c r="AO33" i="2"/>
  <c r="AM33" i="2"/>
  <c r="AK33" i="2"/>
  <c r="AI33" i="2"/>
  <c r="AG33" i="2"/>
  <c r="AE33" i="2"/>
  <c r="AC33" i="2"/>
  <c r="AA33" i="2"/>
  <c r="Y33" i="2"/>
  <c r="U33" i="2"/>
  <c r="S33" i="2"/>
  <c r="Q33" i="2"/>
  <c r="O33" i="2"/>
  <c r="M33" i="2"/>
  <c r="AQ32" i="2"/>
  <c r="AO32" i="2"/>
  <c r="AM32" i="2"/>
  <c r="AK32" i="2"/>
  <c r="AI32" i="2"/>
  <c r="AG32" i="2"/>
  <c r="AE32" i="2"/>
  <c r="AC32" i="2"/>
  <c r="AA32" i="2"/>
  <c r="Y32" i="2"/>
  <c r="U32" i="2"/>
  <c r="S32" i="2"/>
  <c r="Q32" i="2"/>
  <c r="O32" i="2"/>
  <c r="M32" i="2"/>
  <c r="AQ31" i="2"/>
  <c r="AO31" i="2"/>
  <c r="AM31" i="2"/>
  <c r="AK31" i="2"/>
  <c r="AI31" i="2"/>
  <c r="AG31" i="2"/>
  <c r="AE31" i="2"/>
  <c r="AC31" i="2"/>
  <c r="AA31" i="2"/>
  <c r="Y31" i="2"/>
  <c r="U31" i="2"/>
  <c r="S31" i="2"/>
  <c r="Q31" i="2"/>
  <c r="O31" i="2"/>
  <c r="M31" i="2"/>
  <c r="AQ30" i="2"/>
  <c r="AO30" i="2"/>
  <c r="AM30" i="2"/>
  <c r="AK30" i="2"/>
  <c r="AI30" i="2"/>
  <c r="AG30" i="2"/>
  <c r="AE30" i="2"/>
  <c r="AC30" i="2"/>
  <c r="AA30" i="2"/>
  <c r="Y30" i="2"/>
  <c r="U30" i="2"/>
  <c r="S30" i="2"/>
  <c r="Q30" i="2"/>
  <c r="O30" i="2"/>
  <c r="M30" i="2"/>
  <c r="AP27" i="2"/>
  <c r="AN27" i="2"/>
  <c r="AL27" i="2"/>
  <c r="AJ27" i="2"/>
  <c r="AF27" i="2"/>
  <c r="AD27" i="2"/>
  <c r="AB27" i="2"/>
  <c r="Z27" i="2"/>
  <c r="X27" i="2"/>
  <c r="R27" i="2"/>
  <c r="P27" i="2"/>
  <c r="N27" i="2"/>
  <c r="N49" i="2" l="1"/>
  <c r="X49" i="2"/>
  <c r="AF49" i="2"/>
  <c r="AN49" i="2"/>
  <c r="R49" i="2"/>
  <c r="AB49" i="2"/>
  <c r="AJ49" i="2"/>
  <c r="AH49" i="2"/>
  <c r="AL49" i="2"/>
  <c r="L49" i="2"/>
  <c r="Z49" i="2"/>
  <c r="AD49" i="2"/>
  <c r="AP49" i="2"/>
  <c r="T49" i="2"/>
  <c r="P49" i="2"/>
</calcChain>
</file>

<file path=xl/sharedStrings.xml><?xml version="1.0" encoding="utf-8"?>
<sst xmlns="http://schemas.openxmlformats.org/spreadsheetml/2006/main" count="292" uniqueCount="115">
  <si>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</si>
  <si>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</si>
  <si>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</si>
  <si>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</si>
  <si>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</si>
  <si>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</si>
  <si>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1061/1062: TPR data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</si>
  <si>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</si>
  <si>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</si>
  <si>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</si>
  <si>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</si>
  <si>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</si>
  <si>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</si>
  <si>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</si>
  <si>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</si>
  <si>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</si>
  <si>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</si>
  <si>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</si>
  <si>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</si>
  <si>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</si>
  <si>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</si>
  <si>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</si>
  <si>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</si>
  <si>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</si>
  <si>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</si>
  <si>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</si>
  <si>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HV Sub HH Metered</t>
  </si>
  <si>
    <t>LV UMS (Pseudo HH Metered)</t>
  </si>
  <si>
    <t>Step Gradient</t>
  </si>
  <si>
    <t>Comment</t>
  </si>
  <si>
    <t>No Change</t>
  </si>
  <si>
    <t>Table 1022 - 1028: service model inputs</t>
  </si>
  <si>
    <t>Table 1017 - diversity allowance</t>
  </si>
  <si>
    <t>Table 1037 - LDNO discounts</t>
  </si>
  <si>
    <t>Table 1068 - annual hours in time bands</t>
  </si>
  <si>
    <t>Update to reflect latest data</t>
  </si>
  <si>
    <t>Update to reflect latest data and the three year rolling average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</si>
  <si>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</si>
  <si>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</si>
  <si>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</si>
  <si>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</si>
  <si>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</si>
  <si>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</si>
  <si>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</si>
  <si>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</si>
  <si>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</si>
  <si>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</si>
  <si>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</si>
  <si>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</si>
  <si>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</si>
  <si>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</si>
  <si>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</si>
  <si>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</si>
  <si>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</si>
  <si>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</si>
  <si>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</si>
  <si>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</si>
  <si>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</si>
  <si>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</si>
  <si>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</si>
  <si>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</si>
  <si>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HV Sub Generation Non-Intermittent</t>
  </si>
  <si>
    <t>HV Sub Generation Intermittent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</si>
  <si>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</si>
  <si>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</si>
  <si>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</si>
  <si>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</si>
  <si>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</si>
  <si>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</si>
  <si>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</si>
  <si>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</si>
  <si>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</si>
  <si>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</si>
  <si>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</si>
  <si>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</si>
  <si>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</si>
  <si>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</si>
  <si>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</si>
  <si>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</si>
  <si>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</si>
  <si>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</si>
  <si>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NHH UMS category A</t>
  </si>
  <si>
    <t>NHH UMS category B</t>
  </si>
  <si>
    <t>NHH UMS category C</t>
  </si>
  <si>
    <t>NHH UMS category D</t>
  </si>
  <si>
    <t/>
  </si>
  <si>
    <t>5-8</t>
  </si>
  <si>
    <t>DNO : Electricity North West</t>
  </si>
  <si>
    <t>ALL ENW's CDCM CHARGES - Effective from APR 2013 - Indicative LV/HV Charges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</si>
  <si>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</si>
  <si>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</si>
  <si>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</si>
  <si>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</si>
  <si>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</si>
  <si>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</si>
  <si>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</si>
  <si>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</si>
  <si>
    <t>483, 753</t>
  </si>
  <si>
    <t>974</t>
  </si>
  <si>
    <t>984</t>
  </si>
  <si>
    <t>Load Characteristics, Volume &amp; MPAN Forecasts and changes to Allowed Revenue</t>
  </si>
  <si>
    <t>Changes to Peaking Probabilities and to Allowed Revenue</t>
  </si>
  <si>
    <t>Changes to Allowed Revenue</t>
  </si>
  <si>
    <t>Changes to Load Characteristics and changes to Allowed Revenue</t>
  </si>
  <si>
    <t>Changes due to issue of CDCM Model incorporating DCP130</t>
  </si>
  <si>
    <t>BLANK</t>
  </si>
  <si>
    <t>Changes due to issue of CDCM Model incorporating DCP130 (introduction of 4 new UMS non-half hourly tariffs and seasonal timbands for pseudo half hourly UMS.</t>
  </si>
  <si>
    <t>500MW values unchanged from 2012/13.</t>
  </si>
  <si>
    <t>Service model asset values unchanged from 2012/13.  Matrix of applicability has changed for some tariffs</t>
  </si>
  <si>
    <t>Updated to represent the latest business expectations.</t>
  </si>
  <si>
    <t>Allowed Revenue updated with latest view.</t>
  </si>
  <si>
    <t>Preserved tariff with no customers</t>
  </si>
  <si>
    <t>New tariff</t>
  </si>
  <si>
    <t>New tariff - currently has no customers</t>
  </si>
  <si>
    <t>Small change - New seasonal timebands has offset the increased allowed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</si>
</sst>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%"/>
    <numFmt numFmtId="165" formatCode="0.000"/>
    <numFmt numFmtId="166" formatCode="0.000%"/>
    <numFmt numFmtId="167" formatCode="0.0000"/>
    <numFmt numFmtId="168" formatCode="_(?,???,??0.000_);[Red]\(?,???,??0.000\);_(?,???,???.???_)"/>
    <numFmt numFmtId="169" formatCode="_(?,???,??0.00_);[Red]\(?,???,??0.00\);_(?,???,???.??_)"/>
    <numFmt numFmtId="170" formatCode="#,##0.00;[Red]\(#,##0.00\)"/>
    <numFmt numFmtId="171" formatCode="&quot;£&quot;#,##0.00;[Red]\(&quot;£&quot;#,##0.00\)"/>
    <numFmt numFmtId="172" formatCode="#,##0.000;[Red]\(#,##0.000\)"/>
    <numFmt numFmtId="173" formatCode="0.0%;[Red]\(0.0%\)"/>
  </numFmts>
  <fonts count="22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6" fontId="2" fillId="6" borderId="1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6" fontId="2" fillId="6" borderId="5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6" borderId="3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7" borderId="1" xfId="2" applyNumberFormat="1" applyFont="1" applyFill="1" applyBorder="1" applyAlignment="1">
      <alignment horizontal="center" vertical="center"/>
    </xf>
    <xf numFmtId="166" fontId="2" fillId="7" borderId="5" xfId="2" applyNumberFormat="1" applyFont="1" applyFill="1" applyBorder="1" applyAlignment="1">
      <alignment horizontal="center" vertical="center"/>
    </xf>
    <xf numFmtId="166" fontId="2" fillId="7" borderId="3" xfId="2" applyNumberFormat="1" applyFont="1" applyFill="1" applyBorder="1" applyAlignment="1">
      <alignment horizontal="center" vertical="center"/>
    </xf>
    <xf numFmtId="166" fontId="2" fillId="14" borderId="1" xfId="2" applyNumberFormat="1" applyFont="1" applyFill="1" applyBorder="1" applyAlignment="1">
      <alignment horizontal="center" vertical="center"/>
    </xf>
    <xf numFmtId="165" fontId="2" fillId="14" borderId="2" xfId="2" applyNumberFormat="1" applyFont="1" applyFill="1" applyBorder="1" applyAlignment="1">
      <alignment horizontal="center" vertical="center"/>
    </xf>
    <xf numFmtId="166" fontId="2" fillId="14" borderId="5" xfId="2" applyNumberFormat="1" applyFont="1" applyFill="1" applyBorder="1" applyAlignment="1">
      <alignment horizontal="center" vertical="center"/>
    </xf>
    <xf numFmtId="165" fontId="2" fillId="14" borderId="6" xfId="2" applyNumberFormat="1" applyFont="1" applyFill="1" applyBorder="1" applyAlignment="1">
      <alignment horizontal="center" vertical="center"/>
    </xf>
    <xf numFmtId="166" fontId="2" fillId="14" borderId="3" xfId="2" applyNumberFormat="1" applyFont="1" applyFill="1" applyBorder="1" applyAlignment="1">
      <alignment horizontal="center" vertical="center"/>
    </xf>
    <xf numFmtId="165" fontId="2" fillId="14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 applyProtection="1">
      <alignment vertical="center" wrapText="1"/>
      <protection locked="0"/>
    </xf>
    <xf numFmtId="49" fontId="15" fillId="4" borderId="13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13" xfId="2" applyNumberFormat="1" applyFont="1" applyFill="1" applyBorder="1" applyAlignment="1" applyProtection="1">
      <alignment horizontal="center" vertical="center" wrapText="1"/>
      <protection locked="0"/>
    </xf>
    <xf numFmtId="0" fontId="11" fillId="10" borderId="13" xfId="2" applyNumberFormat="1" applyFont="1" applyFill="1" applyBorder="1" applyAlignment="1" applyProtection="1">
      <alignment horizontal="center" vertical="center"/>
      <protection locked="0"/>
    </xf>
    <xf numFmtId="167" fontId="14" fillId="11" borderId="13" xfId="2" applyNumberFormat="1" applyFont="1" applyFill="1" applyBorder="1" applyAlignment="1" applyProtection="1">
      <alignment horizontal="center" vertical="center"/>
      <protection locked="0"/>
    </xf>
    <xf numFmtId="168" fontId="11" fillId="10" borderId="13" xfId="2" applyNumberFormat="1" applyFont="1" applyFill="1" applyBorder="1" applyAlignment="1" applyProtection="1">
      <alignment horizontal="center" vertical="center"/>
      <protection locked="0"/>
    </xf>
    <xf numFmtId="0" fontId="11" fillId="12" borderId="13" xfId="2" applyNumberFormat="1" applyFont="1" applyFill="1" applyBorder="1" applyAlignment="1" applyProtection="1">
      <alignment horizontal="center" vertical="center"/>
      <protection locked="0"/>
    </xf>
    <xf numFmtId="169" fontId="11" fillId="12" borderId="13" xfId="2" applyNumberFormat="1" applyFont="1" applyFill="1" applyBorder="1" applyAlignment="1" applyProtection="1">
      <alignment horizontal="center" vertical="center"/>
      <protection locked="0"/>
    </xf>
    <xf numFmtId="170" fontId="15" fillId="4" borderId="14" xfId="2" applyNumberFormat="1" applyFont="1" applyFill="1" applyBorder="1" applyAlignment="1" applyProtection="1">
      <alignment horizontal="center" vertical="center" wrapText="1"/>
      <protection locked="0"/>
    </xf>
    <xf numFmtId="171" fontId="15" fillId="4" borderId="15" xfId="2" applyNumberFormat="1" applyFont="1" applyFill="1" applyBorder="1" applyAlignment="1" applyProtection="1">
      <alignment horizontal="center" vertical="center" wrapText="1"/>
      <protection locked="0"/>
    </xf>
    <xf numFmtId="0" fontId="15" fillId="4" borderId="15" xfId="2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vertical="center" wrapText="1"/>
      <protection locked="0"/>
    </xf>
    <xf numFmtId="49" fontId="15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7" xfId="2" applyNumberFormat="1" applyFont="1" applyFill="1" applyBorder="1" applyAlignment="1" applyProtection="1">
      <alignment horizontal="center" vertical="center" wrapText="1"/>
      <protection locked="0"/>
    </xf>
    <xf numFmtId="172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1" fillId="12" borderId="7" xfId="2" applyNumberFormat="1" applyFont="1" applyFill="1" applyBorder="1" applyAlignment="1" applyProtection="1">
      <alignment horizontal="center" vertical="center"/>
      <protection locked="0"/>
    </xf>
    <xf numFmtId="169" fontId="11" fillId="12" borderId="7" xfId="2" applyNumberFormat="1" applyFont="1" applyFill="1" applyBorder="1" applyAlignment="1" applyProtection="1">
      <alignment horizontal="center" vertical="center"/>
      <protection locked="0"/>
    </xf>
    <xf numFmtId="168" fontId="11" fillId="10" borderId="7" xfId="2" applyNumberFormat="1" applyFont="1" applyFill="1" applyBorder="1" applyAlignment="1" applyProtection="1">
      <alignment horizontal="center" vertical="center"/>
      <protection locked="0"/>
    </xf>
    <xf numFmtId="170" fontId="15" fillId="4" borderId="17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17" xfId="3" applyNumberFormat="1" applyFont="1" applyFill="1" applyBorder="1" applyAlignment="1" applyProtection="1">
      <alignment horizontal="center" vertical="center" wrapText="1"/>
      <protection locked="0"/>
    </xf>
    <xf numFmtId="171" fontId="15" fillId="4" borderId="17" xfId="2" applyNumberFormat="1" applyFont="1" applyFill="1" applyBorder="1" applyAlignment="1" applyProtection="1">
      <alignment horizontal="center" vertical="center" wrapText="1"/>
      <protection locked="0"/>
    </xf>
    <xf numFmtId="0" fontId="15" fillId="4" borderId="16" xfId="2" applyFont="1" applyFill="1" applyBorder="1" applyAlignment="1" applyProtection="1">
      <alignment horizontal="center" vertical="center" wrapText="1"/>
      <protection locked="0"/>
    </xf>
    <xf numFmtId="0" fontId="15" fillId="5" borderId="7" xfId="2" applyFont="1" applyFill="1" applyBorder="1" applyAlignment="1" applyProtection="1">
      <alignment horizontal="center" vertical="center" wrapText="1"/>
      <protection locked="0"/>
    </xf>
    <xf numFmtId="0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5" fillId="4" borderId="17" xfId="2" applyFont="1" applyFill="1" applyBorder="1" applyAlignment="1" applyProtection="1">
      <alignment horizontal="center" vertical="center" wrapText="1"/>
      <protection locked="0"/>
    </xf>
    <xf numFmtId="0" fontId="15" fillId="13" borderId="16" xfId="2" applyFont="1" applyFill="1" applyBorder="1" applyAlignment="1" applyProtection="1">
      <alignment horizontal="center" vertical="center" wrapText="1"/>
      <protection locked="0"/>
    </xf>
    <xf numFmtId="170" fontId="15" fillId="4" borderId="19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20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20" xfId="3" applyNumberFormat="1" applyFont="1" applyFill="1" applyBorder="1" applyAlignment="1" applyProtection="1">
      <alignment horizontal="center" vertical="center" wrapText="1"/>
      <protection locked="0"/>
    </xf>
    <xf numFmtId="171" fontId="15" fillId="4" borderId="20" xfId="2" applyNumberFormat="1" applyFont="1" applyFill="1" applyBorder="1" applyAlignment="1" applyProtection="1">
      <alignment horizontal="center" vertical="center" wrapText="1"/>
      <protection locked="0"/>
    </xf>
    <xf numFmtId="173" fontId="15" fillId="4" borderId="15" xfId="2" applyNumberFormat="1" applyFont="1" applyFill="1" applyBorder="1" applyAlignment="1" applyProtection="1">
      <alignment horizontal="center" vertical="center" wrapText="1"/>
      <protection locked="0"/>
    </xf>
    <xf numFmtId="168" fontId="11" fillId="13" borderId="18" xfId="2" applyNumberFormat="1" applyFont="1" applyFill="1" applyBorder="1" applyAlignment="1">
      <alignment horizontal="center" vertical="center"/>
    </xf>
    <xf numFmtId="168" fontId="11" fillId="13" borderId="9" xfId="2" applyNumberFormat="1" applyFont="1" applyFill="1" applyBorder="1" applyAlignment="1">
      <alignment horizontal="center" vertical="center"/>
    </xf>
    <xf numFmtId="49" fontId="15" fillId="13" borderId="7" xfId="2" applyNumberFormat="1" applyFont="1" applyFill="1" applyBorder="1" applyAlignment="1" applyProtection="1">
      <alignment horizontal="center" vertical="center" wrapText="1"/>
      <protection locked="0"/>
    </xf>
    <xf numFmtId="0" fontId="11" fillId="13" borderId="9" xfId="2" applyNumberFormat="1" applyFont="1" applyFill="1" applyBorder="1" applyAlignment="1">
      <alignment horizontal="center" vertical="center"/>
    </xf>
    <xf numFmtId="9" fontId="2" fillId="0" borderId="0" xfId="3" applyFont="1"/>
    <xf numFmtId="10" fontId="15" fillId="4" borderId="17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164" fontId="2" fillId="14" borderId="9" xfId="1" applyNumberFormat="1" applyFont="1" applyFill="1" applyBorder="1" applyAlignment="1">
      <alignment horizontal="center" vertical="center" wrapText="1"/>
    </xf>
    <xf numFmtId="164" fontId="2" fillId="14" borderId="10" xfId="1" applyNumberFormat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Electricity North West 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21"/>
  <sheetViews>
    <sheetView showGridLines="0" workbookViewId="0"/>
  </sheetViews>
  <sheetFormatPr defaultRowHeight="12.75" x14ac:dyDescent="0.2"/>
  <cols>
    <col min="1" max="16384" width="9.140625" style="32"/>
  </cols>
  <sheetData>
    <row r="2" spans="1:1" ht="15" x14ac:dyDescent="0.25">
      <c r="A2" s="39" t="s">
        <v>79</v>
      </c>
    </row>
    <row r="3" spans="1:1" x14ac:dyDescent="0.2">
      <c r="A3" s="31"/>
    </row>
    <row r="4" spans="1:1" x14ac:dyDescent="0.2">
      <c r="A4" s="32" t="s">
        <v>68</v>
      </c>
    </row>
    <row r="5" spans="1:1" x14ac:dyDescent="0.2">
      <c r="A5" s="33" t="s">
        <v>76</v>
      </c>
    </row>
    <row r="6" spans="1:1" x14ac:dyDescent="0.2">
      <c r="A6" s="34"/>
    </row>
    <row r="7" spans="1:1" x14ac:dyDescent="0.2">
      <c r="A7" s="35" t="s">
        <v>69</v>
      </c>
    </row>
    <row r="8" spans="1:1" x14ac:dyDescent="0.2">
      <c r="A8" s="32" t="s">
        <v>70</v>
      </c>
    </row>
    <row r="9" spans="1:1" ht="12.75" customHeight="1" x14ac:dyDescent="0.2">
      <c r="A9" s="32" t="s">
        <v>80</v>
      </c>
    </row>
    <row r="11" spans="1:1" ht="15" x14ac:dyDescent="0.25">
      <c r="A11" s="39" t="s">
        <v>71</v>
      </c>
    </row>
    <row r="13" spans="1:1" x14ac:dyDescent="0.2">
      <c r="A13" s="32" t="s">
        <v>77</v>
      </c>
    </row>
    <row r="14" spans="1:1" x14ac:dyDescent="0.2">
      <c r="A14" s="32" t="s">
        <v>65</v>
      </c>
    </row>
    <row r="15" spans="1:1" x14ac:dyDescent="0.2">
      <c r="A15" s="36" t="s">
        <v>66</v>
      </c>
    </row>
    <row r="16" spans="1:1" x14ac:dyDescent="0.2">
      <c r="A16" s="32" t="s">
        <v>78</v>
      </c>
    </row>
    <row r="17" spans="1:1" x14ac:dyDescent="0.2">
      <c r="A17" s="36" t="s">
        <v>67</v>
      </c>
    </row>
    <row r="18" spans="1:1" x14ac:dyDescent="0.2">
      <c r="A18" s="37" t="s">
        <v>74</v>
      </c>
    </row>
    <row r="19" spans="1:1" x14ac:dyDescent="0.2">
      <c r="A19" s="38" t="s">
        <v>73</v>
      </c>
    </row>
    <row r="20" spans="1:1" x14ac:dyDescent="0.2">
      <c r="A20" s="38" t="s">
        <v>72</v>
      </c>
    </row>
    <row r="21" spans="1:1" x14ac:dyDescent="0.2">
      <c r="A21" s="32" t="s">
        <v>75</v>
      </c>
    </row>
  </sheetData>
  <hyperlinks>
    <hyperlink ref="A5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T50"/>
  <sheetViews>
    <sheetView tabSelected="1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5.75" x14ac:dyDescent="0.25"/>
  <cols>
    <col min="1" max="1" width="1.42578125" style="1" customWidth="1"/>
    <col min="2" max="2" width="46.57031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1.28515625" style="1" customWidth="1"/>
    <col min="9" max="9" width="13.28515625" style="1" customWidth="1"/>
    <col min="10" max="10" width="8.7109375" style="1" customWidth="1"/>
    <col min="11" max="11" width="10" style="1" bestFit="1" customWidth="1"/>
    <col min="12" max="13" width="10" style="1" customWidth="1"/>
    <col min="14" max="14" width="10.5703125" style="1" bestFit="1" customWidth="1"/>
    <col min="15" max="15" width="10" style="1" bestFit="1" customWidth="1"/>
    <col min="16" max="16" width="8.7109375" style="1" customWidth="1"/>
    <col min="17" max="17" width="10" style="1" bestFit="1" customWidth="1"/>
    <col min="18" max="18" width="8.7109375" style="1" customWidth="1"/>
    <col min="19" max="19" width="10" style="1" bestFit="1" customWidth="1"/>
    <col min="20" max="23" width="10" style="1" customWidth="1"/>
    <col min="24" max="24" width="10.5703125" style="1" bestFit="1" customWidth="1"/>
    <col min="25" max="25" width="10" style="1" bestFit="1" customWidth="1"/>
    <col min="26" max="26" width="8.7109375" style="1" customWidth="1"/>
    <col min="27" max="27" width="10" style="1" bestFit="1" customWidth="1"/>
    <col min="28" max="28" width="8.7109375" style="1" customWidth="1"/>
    <col min="29" max="29" width="10" style="1" bestFit="1" customWidth="1"/>
    <col min="30" max="30" width="8.7109375" style="1" customWidth="1"/>
    <col min="31" max="31" width="10" style="1" bestFit="1" customWidth="1"/>
    <col min="32" max="32" width="10.5703125" style="1" bestFit="1" customWidth="1"/>
    <col min="33" max="33" width="10" style="1" bestFit="1" customWidth="1"/>
    <col min="34" max="35" width="10" style="1" customWidth="1"/>
    <col min="36" max="36" width="10.5703125" style="1" bestFit="1" customWidth="1"/>
    <col min="37" max="37" width="10" style="1" bestFit="1" customWidth="1"/>
    <col min="38" max="38" width="8.7109375" style="1" customWidth="1"/>
    <col min="39" max="39" width="10" style="1" bestFit="1" customWidth="1"/>
    <col min="40" max="40" width="10.5703125" style="1" bestFit="1" customWidth="1"/>
    <col min="41" max="41" width="10" style="1" bestFit="1" customWidth="1"/>
    <col min="42" max="42" width="10.5703125" style="1" bestFit="1" customWidth="1"/>
    <col min="43" max="43" width="10" style="1" bestFit="1" customWidth="1"/>
    <col min="44" max="44" width="9.140625" style="1"/>
    <col min="45" max="45" width="9.7109375" style="1" bestFit="1" customWidth="1"/>
    <col min="46" max="46" width="26.28515625" style="1" bestFit="1" customWidth="1"/>
    <col min="47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43" ht="72.75" customHeight="1" x14ac:dyDescent="0.25"/>
    <row r="3" spans="2:43" ht="16.5" thickBot="1" x14ac:dyDescent="0.3"/>
    <row r="4" spans="2:43" ht="60.75" customHeight="1" x14ac:dyDescent="0.25">
      <c r="D4" s="82" t="s">
        <v>105</v>
      </c>
      <c r="E4" s="83"/>
      <c r="F4" s="82" t="s">
        <v>105</v>
      </c>
      <c r="G4" s="83"/>
      <c r="H4" s="82" t="s">
        <v>104</v>
      </c>
      <c r="I4" s="83"/>
      <c r="J4" s="82" t="s">
        <v>0</v>
      </c>
      <c r="K4" s="83"/>
      <c r="L4" s="82" t="s">
        <v>32</v>
      </c>
      <c r="M4" s="83"/>
      <c r="N4" s="82" t="s">
        <v>1</v>
      </c>
      <c r="O4" s="83"/>
      <c r="P4" s="82" t="s">
        <v>31</v>
      </c>
      <c r="Q4" s="83"/>
      <c r="R4" s="82" t="s">
        <v>2</v>
      </c>
      <c r="S4" s="83"/>
      <c r="T4" s="82" t="s">
        <v>33</v>
      </c>
      <c r="U4" s="83"/>
      <c r="V4" s="82" t="s">
        <v>63</v>
      </c>
      <c r="W4" s="83"/>
      <c r="X4" s="82" t="s">
        <v>64</v>
      </c>
      <c r="Y4" s="83"/>
      <c r="Z4" s="82" t="s">
        <v>3</v>
      </c>
      <c r="AA4" s="83"/>
      <c r="AB4" s="82" t="s">
        <v>4</v>
      </c>
      <c r="AC4" s="83"/>
      <c r="AD4" s="82" t="s">
        <v>5</v>
      </c>
      <c r="AE4" s="83"/>
      <c r="AF4" s="82" t="s">
        <v>6</v>
      </c>
      <c r="AG4" s="83"/>
      <c r="AH4" s="82" t="s">
        <v>34</v>
      </c>
      <c r="AI4" s="83"/>
      <c r="AJ4" s="82" t="s">
        <v>7</v>
      </c>
      <c r="AK4" s="83"/>
      <c r="AL4" s="82" t="s">
        <v>8</v>
      </c>
      <c r="AM4" s="83"/>
      <c r="AN4" s="82" t="s">
        <v>9</v>
      </c>
      <c r="AO4" s="83"/>
      <c r="AP4" s="82" t="s">
        <v>10</v>
      </c>
      <c r="AQ4" s="83"/>
    </row>
    <row r="5" spans="2:43" ht="63.75" thickBot="1" x14ac:dyDescent="0.3">
      <c r="B5" s="2" t="s">
        <v>11</v>
      </c>
      <c r="D5" s="3" t="s">
        <v>12</v>
      </c>
      <c r="E5" s="4" t="s">
        <v>13</v>
      </c>
      <c r="F5" s="3" t="s">
        <v>12</v>
      </c>
      <c r="G5" s="4" t="s">
        <v>13</v>
      </c>
      <c r="H5" s="3" t="s">
        <v>12</v>
      </c>
      <c r="I5" s="4" t="s">
        <v>13</v>
      </c>
      <c r="J5" s="3" t="s">
        <v>12</v>
      </c>
      <c r="K5" s="4" t="s">
        <v>13</v>
      </c>
      <c r="L5" s="3" t="s">
        <v>12</v>
      </c>
      <c r="M5" s="4" t="s">
        <v>13</v>
      </c>
      <c r="N5" s="3" t="s">
        <v>12</v>
      </c>
      <c r="O5" s="4" t="s">
        <v>13</v>
      </c>
      <c r="P5" s="3" t="s">
        <v>12</v>
      </c>
      <c r="Q5" s="4" t="s">
        <v>13</v>
      </c>
      <c r="R5" s="3" t="s">
        <v>12</v>
      </c>
      <c r="S5" s="4" t="s">
        <v>13</v>
      </c>
      <c r="T5" s="3" t="s">
        <v>12</v>
      </c>
      <c r="U5" s="4" t="s">
        <v>13</v>
      </c>
      <c r="V5" s="3" t="s">
        <v>12</v>
      </c>
      <c r="W5" s="4" t="s">
        <v>13</v>
      </c>
      <c r="X5" s="3" t="s">
        <v>12</v>
      </c>
      <c r="Y5" s="4" t="s">
        <v>13</v>
      </c>
      <c r="Z5" s="3" t="s">
        <v>12</v>
      </c>
      <c r="AA5" s="4" t="s">
        <v>13</v>
      </c>
      <c r="AB5" s="3" t="s">
        <v>12</v>
      </c>
      <c r="AC5" s="4" t="s">
        <v>13</v>
      </c>
      <c r="AD5" s="3" t="s">
        <v>12</v>
      </c>
      <c r="AE5" s="4" t="s">
        <v>13</v>
      </c>
      <c r="AF5" s="3" t="s">
        <v>12</v>
      </c>
      <c r="AG5" s="4" t="s">
        <v>13</v>
      </c>
      <c r="AH5" s="3" t="s">
        <v>12</v>
      </c>
      <c r="AI5" s="4" t="s">
        <v>13</v>
      </c>
      <c r="AJ5" s="3" t="s">
        <v>12</v>
      </c>
      <c r="AK5" s="4" t="s">
        <v>13</v>
      </c>
      <c r="AL5" s="3" t="s">
        <v>12</v>
      </c>
      <c r="AM5" s="4" t="s">
        <v>13</v>
      </c>
      <c r="AN5" s="3" t="s">
        <v>12</v>
      </c>
      <c r="AO5" s="4" t="s">
        <v>13</v>
      </c>
      <c r="AP5" s="3" t="s">
        <v>12</v>
      </c>
      <c r="AQ5" s="4" t="s">
        <v>13</v>
      </c>
    </row>
    <row r="6" spans="2:43" ht="5.25" customHeight="1" thickBot="1" x14ac:dyDescent="0.3"/>
    <row r="7" spans="2:43" x14ac:dyDescent="0.25">
      <c r="B7" s="5" t="s">
        <v>14</v>
      </c>
      <c r="D7" s="6"/>
      <c r="E7" s="7"/>
      <c r="F7" s="6"/>
      <c r="G7" s="7"/>
      <c r="H7" s="6">
        <v>3.428991612104193E-3</v>
      </c>
      <c r="I7" s="7">
        <v>9.8032718534478529E-3</v>
      </c>
      <c r="J7" s="6">
        <v>3.428991612104193E-3</v>
      </c>
      <c r="K7" s="7">
        <v>9.8032718534478529E-3</v>
      </c>
      <c r="L7" s="6">
        <v>3.0654489603998414E-3</v>
      </c>
      <c r="M7" s="7">
        <v>8.7639262241377205E-3</v>
      </c>
      <c r="N7" s="6">
        <v>3.0654489603998414E-3</v>
      </c>
      <c r="O7" s="7">
        <v>8.7639262241377205E-3</v>
      </c>
      <c r="P7" s="6">
        <v>4.7868259299499449E-3</v>
      </c>
      <c r="Q7" s="7">
        <v>1.3685234965516605E-2</v>
      </c>
      <c r="R7" s="6">
        <v>3.010399652415563E-3</v>
      </c>
      <c r="S7" s="7">
        <v>8.6065437068960776E-3</v>
      </c>
      <c r="T7" s="6">
        <v>3.010399652415563E-3</v>
      </c>
      <c r="U7" s="7">
        <v>8.6065437068960776E-3</v>
      </c>
      <c r="V7" s="6">
        <v>7.5437815466294911E-3</v>
      </c>
      <c r="W7" s="7">
        <v>2.1567198077585437E-2</v>
      </c>
      <c r="X7" s="6">
        <v>-1.3079495284173626E-2</v>
      </c>
      <c r="Y7" s="7">
        <v>-3.7393456293104463E-2</v>
      </c>
      <c r="Z7" s="6">
        <v>-1.3079495284173626E-2</v>
      </c>
      <c r="AA7" s="7">
        <v>-3.7393456293104463E-2</v>
      </c>
      <c r="AB7" s="6">
        <v>-1.3079495284173626E-2</v>
      </c>
      <c r="AC7" s="7">
        <v>-3.7393456293104463E-2</v>
      </c>
      <c r="AD7" s="6">
        <v>-1.3079495284173626E-2</v>
      </c>
      <c r="AE7" s="7">
        <v>-3.7393456293104463E-2</v>
      </c>
      <c r="AF7" s="6">
        <v>-1.3079495284173626E-2</v>
      </c>
      <c r="AG7" s="7">
        <v>-3.7393456293104463E-2</v>
      </c>
      <c r="AH7" s="6">
        <v>-1.3079495284173626E-2</v>
      </c>
      <c r="AI7" s="7">
        <v>-3.7393456293104463E-2</v>
      </c>
      <c r="AJ7" s="6">
        <v>-1.3429275608881963E-2</v>
      </c>
      <c r="AK7" s="7">
        <v>-3.8393456293104283E-2</v>
      </c>
      <c r="AL7" s="6">
        <v>-1.3429275608881963E-2</v>
      </c>
      <c r="AM7" s="7">
        <v>-3.8393456293104283E-2</v>
      </c>
      <c r="AN7" s="6">
        <v>-7.093256346350163E-3</v>
      </c>
      <c r="AO7" s="7">
        <v>-2.0300957828598469E-2</v>
      </c>
      <c r="AP7" s="6">
        <v>0.12463243192668649</v>
      </c>
      <c r="AQ7" s="7">
        <v>0.35669904217140169</v>
      </c>
    </row>
    <row r="8" spans="2:43" x14ac:dyDescent="0.25">
      <c r="B8" s="5" t="s">
        <v>15</v>
      </c>
      <c r="D8" s="8"/>
      <c r="E8" s="9"/>
      <c r="F8" s="8"/>
      <c r="G8" s="9"/>
      <c r="H8" s="8">
        <v>3.3352884650803549E-3</v>
      </c>
      <c r="I8" s="9">
        <v>5.7957218843466421E-3</v>
      </c>
      <c r="J8" s="8">
        <v>3.3352884650803549E-3</v>
      </c>
      <c r="K8" s="9">
        <v>5.7957218843466421E-3</v>
      </c>
      <c r="L8" s="8">
        <v>3.0844143493202747E-3</v>
      </c>
      <c r="M8" s="9">
        <v>5.3597786014343216E-3</v>
      </c>
      <c r="N8" s="8">
        <v>3.0844143493202747E-3</v>
      </c>
      <c r="O8" s="9">
        <v>5.3597786014343216E-3</v>
      </c>
      <c r="P8" s="8">
        <v>4.8704283269913606E-3</v>
      </c>
      <c r="Q8" s="9">
        <v>8.4633303345190199E-3</v>
      </c>
      <c r="R8" s="8">
        <v>3.2389336163736182E-3</v>
      </c>
      <c r="S8" s="9">
        <v>5.6282863203288422E-3</v>
      </c>
      <c r="T8" s="8">
        <v>3.2389336163736182E-3</v>
      </c>
      <c r="U8" s="9">
        <v>5.6282863203288422E-3</v>
      </c>
      <c r="V8" s="8">
        <v>0.11006057531666635</v>
      </c>
      <c r="W8" s="9">
        <v>0.19125196865129945</v>
      </c>
      <c r="X8" s="8">
        <v>5.8038319607776057E-3</v>
      </c>
      <c r="Y8" s="9">
        <v>1.0085303343421195E-2</v>
      </c>
      <c r="Z8" s="8">
        <v>5.8038319607776057E-3</v>
      </c>
      <c r="AA8" s="9">
        <v>1.0085303343421195E-2</v>
      </c>
      <c r="AB8" s="8">
        <v>5.8038319607776057E-3</v>
      </c>
      <c r="AC8" s="9">
        <v>1.0085303343421195E-2</v>
      </c>
      <c r="AD8" s="8">
        <v>5.8038319607776057E-3</v>
      </c>
      <c r="AE8" s="9">
        <v>1.0085303343421195E-2</v>
      </c>
      <c r="AF8" s="8">
        <v>1.1516170171007367E-2</v>
      </c>
      <c r="AG8" s="9">
        <v>2.0011618240151057E-2</v>
      </c>
      <c r="AH8" s="8">
        <v>1.2091644379679689E-2</v>
      </c>
      <c r="AI8" s="9">
        <v>2.1011618240150857E-2</v>
      </c>
      <c r="AJ8" s="8">
        <v>7.6998700927768393E-3</v>
      </c>
      <c r="AK8" s="9">
        <v>1.3380043756502319E-2</v>
      </c>
      <c r="AL8" s="8">
        <v>7.9840735407381569E-3</v>
      </c>
      <c r="AM8" s="9">
        <v>1.3873903331229537E-2</v>
      </c>
      <c r="AN8" s="8">
        <v>-7.9637443333293145E-2</v>
      </c>
      <c r="AO8" s="9">
        <v>-0.15036354760114706</v>
      </c>
      <c r="AP8" s="8">
        <v>4.4989231510377925E-2</v>
      </c>
      <c r="AQ8" s="9">
        <v>8.4944219334596088E-2</v>
      </c>
    </row>
    <row r="9" spans="2:43" x14ac:dyDescent="0.25">
      <c r="B9" s="5" t="s">
        <v>16</v>
      </c>
      <c r="D9" s="8"/>
      <c r="E9" s="9"/>
      <c r="F9" s="8"/>
      <c r="G9" s="9"/>
      <c r="H9" s="8">
        <v>3.9840637450199168E-3</v>
      </c>
      <c r="I9" s="9">
        <v>1.0000000000000096E-3</v>
      </c>
      <c r="J9" s="8">
        <v>3.9840637450199168E-3</v>
      </c>
      <c r="K9" s="9">
        <v>1.0000000000000096E-3</v>
      </c>
      <c r="L9" s="8">
        <v>0</v>
      </c>
      <c r="M9" s="9">
        <v>0</v>
      </c>
      <c r="N9" s="8">
        <v>0</v>
      </c>
      <c r="O9" s="9">
        <v>0</v>
      </c>
      <c r="P9" s="8">
        <v>0</v>
      </c>
      <c r="Q9" s="9">
        <v>0</v>
      </c>
      <c r="R9" s="8">
        <v>-3.9840637450199168E-3</v>
      </c>
      <c r="S9" s="9">
        <v>-1.0000000000000096E-3</v>
      </c>
      <c r="T9" s="8">
        <v>-3.9840637450199168E-3</v>
      </c>
      <c r="U9" s="9">
        <v>-1.0000000000000096E-3</v>
      </c>
      <c r="V9" s="8">
        <v>0</v>
      </c>
      <c r="W9" s="9">
        <v>0</v>
      </c>
      <c r="X9" s="8">
        <v>-3.9840637450199168E-3</v>
      </c>
      <c r="Y9" s="9">
        <v>-1.0000000000000096E-3</v>
      </c>
      <c r="Z9" s="8">
        <v>-3.9840637450199168E-3</v>
      </c>
      <c r="AA9" s="9">
        <v>-1.0000000000000096E-3</v>
      </c>
      <c r="AB9" s="8">
        <v>-3.9840637450199168E-3</v>
      </c>
      <c r="AC9" s="9">
        <v>-1.0000000000000096E-3</v>
      </c>
      <c r="AD9" s="8">
        <v>-3.9840637450199168E-3</v>
      </c>
      <c r="AE9" s="9">
        <v>-1.0000000000000096E-3</v>
      </c>
      <c r="AF9" s="8">
        <v>-1.195219123505975E-2</v>
      </c>
      <c r="AG9" s="9">
        <v>-2.9999999999999879E-3</v>
      </c>
      <c r="AH9" s="8">
        <v>-1.195219123505975E-2</v>
      </c>
      <c r="AI9" s="9">
        <v>-2.9999999999999879E-3</v>
      </c>
      <c r="AJ9" s="8">
        <v>7.1713147410358724E-2</v>
      </c>
      <c r="AK9" s="9">
        <v>1.8000000000000051E-2</v>
      </c>
      <c r="AL9" s="8">
        <v>7.1713147410358724E-2</v>
      </c>
      <c r="AM9" s="9">
        <v>1.8000000000000051E-2</v>
      </c>
      <c r="AN9" s="8">
        <v>7.9681274900398558E-2</v>
      </c>
      <c r="AO9" s="9">
        <v>2.0000000000000014E-2</v>
      </c>
      <c r="AP9" s="8">
        <v>0.21115537848605581</v>
      </c>
      <c r="AQ9" s="9">
        <v>5.2999999999999978E-2</v>
      </c>
    </row>
    <row r="10" spans="2:43" x14ac:dyDescent="0.25">
      <c r="B10" s="5" t="s">
        <v>17</v>
      </c>
      <c r="D10" s="8"/>
      <c r="E10" s="9"/>
      <c r="F10" s="8"/>
      <c r="G10" s="9"/>
      <c r="H10" s="8">
        <v>2.4383785862780449E-3</v>
      </c>
      <c r="I10" s="9">
        <v>5.2090639001528428E-3</v>
      </c>
      <c r="J10" s="8">
        <v>2.4383785862780449E-3</v>
      </c>
      <c r="K10" s="9">
        <v>5.2090639001528428E-3</v>
      </c>
      <c r="L10" s="8">
        <v>2.0834688525908085E-3</v>
      </c>
      <c r="M10" s="9">
        <v>4.4508766801834663E-3</v>
      </c>
      <c r="N10" s="8">
        <v>2.0834688525908085E-3</v>
      </c>
      <c r="O10" s="9">
        <v>4.4508766801834663E-3</v>
      </c>
      <c r="P10" s="8">
        <v>3.2460614984224367E-3</v>
      </c>
      <c r="Q10" s="9">
        <v>6.9345022402443595E-3</v>
      </c>
      <c r="R10" s="8">
        <v>1.1319329461432215E-3</v>
      </c>
      <c r="S10" s="9">
        <v>2.4181278003055601E-3</v>
      </c>
      <c r="T10" s="8">
        <v>1.1319329461432215E-3</v>
      </c>
      <c r="U10" s="9">
        <v>2.4181278003055601E-3</v>
      </c>
      <c r="V10" s="8">
        <v>2.0437350401122156E-2</v>
      </c>
      <c r="W10" s="9">
        <v>4.365994058033601E-2</v>
      </c>
      <c r="X10" s="8">
        <v>1.3770714710285903E-2</v>
      </c>
      <c r="Y10" s="9">
        <v>2.9418127800305567E-2</v>
      </c>
      <c r="Z10" s="8">
        <v>1.3770714710285903E-2</v>
      </c>
      <c r="AA10" s="9">
        <v>2.9418127800305567E-2</v>
      </c>
      <c r="AB10" s="8">
        <v>1.3770714710285903E-2</v>
      </c>
      <c r="AC10" s="9">
        <v>2.9418127800305567E-2</v>
      </c>
      <c r="AD10" s="8">
        <v>1.3770714710285903E-2</v>
      </c>
      <c r="AE10" s="9">
        <v>2.9418127800305567E-2</v>
      </c>
      <c r="AF10" s="8">
        <v>1.3770714710285903E-2</v>
      </c>
      <c r="AG10" s="9">
        <v>2.9418127800305567E-2</v>
      </c>
      <c r="AH10" s="8">
        <v>1.3302611681984322E-2</v>
      </c>
      <c r="AI10" s="9">
        <v>2.8418127800305549E-2</v>
      </c>
      <c r="AJ10" s="8">
        <v>1.3302611681984322E-2</v>
      </c>
      <c r="AK10" s="9">
        <v>2.8418127800305549E-2</v>
      </c>
      <c r="AL10" s="8">
        <v>1.3302611681984322E-2</v>
      </c>
      <c r="AM10" s="9">
        <v>2.8418127800305549E-2</v>
      </c>
      <c r="AN10" s="8">
        <v>2.0329653135078063E-2</v>
      </c>
      <c r="AO10" s="9">
        <v>4.345424798737442E-2</v>
      </c>
      <c r="AP10" s="8">
        <v>0.16769938185320443</v>
      </c>
      <c r="AQ10" s="9">
        <v>0.35845424798737452</v>
      </c>
    </row>
    <row r="11" spans="2:43" x14ac:dyDescent="0.25">
      <c r="B11" s="5" t="s">
        <v>18</v>
      </c>
      <c r="D11" s="8"/>
      <c r="E11" s="9"/>
      <c r="F11" s="8"/>
      <c r="G11" s="9"/>
      <c r="H11" s="8">
        <v>2.6346467304443344E-3</v>
      </c>
      <c r="I11" s="9">
        <v>4.5944793382481416E-3</v>
      </c>
      <c r="J11" s="8">
        <v>2.6346467304443344E-3</v>
      </c>
      <c r="K11" s="9">
        <v>4.5944793382481416E-3</v>
      </c>
      <c r="L11" s="8">
        <v>1.7335304472989588E-3</v>
      </c>
      <c r="M11" s="9">
        <v>3.0230503886172848E-3</v>
      </c>
      <c r="N11" s="8">
        <v>1.7335304472989588E-3</v>
      </c>
      <c r="O11" s="9">
        <v>3.0230503886172848E-3</v>
      </c>
      <c r="P11" s="8">
        <v>3.1335079665915089E-3</v>
      </c>
      <c r="Q11" s="9">
        <v>5.4644280929126241E-3</v>
      </c>
      <c r="R11" s="8">
        <v>6.7151184172842271E-4</v>
      </c>
      <c r="S11" s="9">
        <v>1.1710288315163729E-3</v>
      </c>
      <c r="T11" s="8">
        <v>6.7151184172842271E-4</v>
      </c>
      <c r="U11" s="9">
        <v>1.1710288315163729E-3</v>
      </c>
      <c r="V11" s="8">
        <v>-0.1633512392400932</v>
      </c>
      <c r="W11" s="9">
        <v>-0.28486319812572092</v>
      </c>
      <c r="X11" s="8">
        <v>-2.8255268281223045E-2</v>
      </c>
      <c r="Y11" s="9">
        <v>-4.9273492652597617E-2</v>
      </c>
      <c r="Z11" s="8">
        <v>-2.8255268281223045E-2</v>
      </c>
      <c r="AA11" s="9">
        <v>-4.9273492652597617E-2</v>
      </c>
      <c r="AB11" s="8">
        <v>-2.8255268281223045E-2</v>
      </c>
      <c r="AC11" s="9">
        <v>-4.9273492652597617E-2</v>
      </c>
      <c r="AD11" s="8">
        <v>-2.8255268281223045E-2</v>
      </c>
      <c r="AE11" s="9">
        <v>-4.9273492652597617E-2</v>
      </c>
      <c r="AF11" s="8">
        <v>-2.9488469336512613E-2</v>
      </c>
      <c r="AG11" s="9">
        <v>-5.1424034014732348E-2</v>
      </c>
      <c r="AH11" s="8">
        <v>-2.9326098858225014E-2</v>
      </c>
      <c r="AI11" s="9">
        <v>-5.1140881135443725E-2</v>
      </c>
      <c r="AJ11" s="8">
        <v>-2.4921532653618517E-2</v>
      </c>
      <c r="AK11" s="9">
        <v>-4.3459893704693178E-2</v>
      </c>
      <c r="AL11" s="8">
        <v>-2.4921532653618517E-2</v>
      </c>
      <c r="AM11" s="9">
        <v>-4.3459893704693178E-2</v>
      </c>
      <c r="AN11" s="8">
        <v>-2.1984472337127525E-2</v>
      </c>
      <c r="AO11" s="9">
        <v>-3.8429215512676536E-2</v>
      </c>
      <c r="AP11" s="8">
        <v>0.11880142429942464</v>
      </c>
      <c r="AQ11" s="9">
        <v>0.20766682354733462</v>
      </c>
    </row>
    <row r="12" spans="2:43" x14ac:dyDescent="0.25">
      <c r="B12" s="5" t="s">
        <v>19</v>
      </c>
      <c r="D12" s="8"/>
      <c r="E12" s="9"/>
      <c r="F12" s="8"/>
      <c r="G12" s="9"/>
      <c r="H12" s="8">
        <v>4.4642857142855874E-3</v>
      </c>
      <c r="I12" s="9">
        <v>9.9999999999997183E-4</v>
      </c>
      <c r="J12" s="8">
        <v>4.4642857142855874E-3</v>
      </c>
      <c r="K12" s="9">
        <v>9.9999999999997183E-4</v>
      </c>
      <c r="L12" s="8">
        <v>0</v>
      </c>
      <c r="M12" s="9">
        <v>0</v>
      </c>
      <c r="N12" s="8">
        <v>0</v>
      </c>
      <c r="O12" s="9">
        <v>0</v>
      </c>
      <c r="P12" s="8">
        <v>4.4642857142855874E-3</v>
      </c>
      <c r="Q12" s="9">
        <v>9.9999999999997183E-4</v>
      </c>
      <c r="R12" s="8">
        <v>-4.4642857142858094E-3</v>
      </c>
      <c r="S12" s="9">
        <v>-1.0000000000000124E-3</v>
      </c>
      <c r="T12" s="8">
        <v>-4.4642857142858094E-3</v>
      </c>
      <c r="U12" s="9">
        <v>-1.0000000000000124E-3</v>
      </c>
      <c r="V12" s="8">
        <v>4.4642857142855874E-3</v>
      </c>
      <c r="W12" s="9">
        <v>9.9999999999997183E-4</v>
      </c>
      <c r="X12" s="8">
        <v>-4.4642857142858094E-3</v>
      </c>
      <c r="Y12" s="9">
        <v>-1.0000000000000124E-3</v>
      </c>
      <c r="Z12" s="8">
        <v>-4.4642857142858094E-3</v>
      </c>
      <c r="AA12" s="9">
        <v>-1.0000000000000124E-3</v>
      </c>
      <c r="AB12" s="8">
        <v>-4.4642857142858094E-3</v>
      </c>
      <c r="AC12" s="9">
        <v>-1.0000000000000124E-3</v>
      </c>
      <c r="AD12" s="8">
        <v>-4.4642857142858094E-3</v>
      </c>
      <c r="AE12" s="9">
        <v>-1.0000000000000124E-3</v>
      </c>
      <c r="AF12" s="8">
        <v>-8.9285714285714302E-2</v>
      </c>
      <c r="AG12" s="9">
        <v>-2.0000000000000004E-2</v>
      </c>
      <c r="AH12" s="8">
        <v>-8.9285714285714302E-2</v>
      </c>
      <c r="AI12" s="9">
        <v>-2.0000000000000004E-2</v>
      </c>
      <c r="AJ12" s="8">
        <v>-4.4642857142858094E-3</v>
      </c>
      <c r="AK12" s="9">
        <v>-1.0000000000000124E-3</v>
      </c>
      <c r="AL12" s="8">
        <v>-4.4642857142858094E-3</v>
      </c>
      <c r="AM12" s="9">
        <v>-1.0000000000000124E-3</v>
      </c>
      <c r="AN12" s="8">
        <v>0</v>
      </c>
      <c r="AO12" s="9">
        <v>0</v>
      </c>
      <c r="AP12" s="8">
        <v>0.125</v>
      </c>
      <c r="AQ12" s="9">
        <v>2.8000000000000025E-2</v>
      </c>
    </row>
    <row r="13" spans="2:43" x14ac:dyDescent="0.25">
      <c r="B13" s="5" t="s">
        <v>20</v>
      </c>
      <c r="D13" s="8"/>
      <c r="E13" s="9"/>
      <c r="F13" s="8"/>
      <c r="G13" s="9"/>
      <c r="H13" s="8">
        <v>2.6973585062803895E-3</v>
      </c>
      <c r="I13" s="9">
        <v>4.5850384066178067E-3</v>
      </c>
      <c r="J13" s="8">
        <v>2.6973585062803895E-3</v>
      </c>
      <c r="K13" s="9">
        <v>4.5850384066178067E-3</v>
      </c>
      <c r="L13" s="8">
        <v>2.1648674915002442E-3</v>
      </c>
      <c r="M13" s="9">
        <v>3.6798966732290209E-3</v>
      </c>
      <c r="N13" s="8">
        <v>2.1648674915002442E-3</v>
      </c>
      <c r="O13" s="9">
        <v>3.6798966732290209E-3</v>
      </c>
      <c r="P13" s="8">
        <v>2.647031317655868E-3</v>
      </c>
      <c r="Q13" s="9">
        <v>4.4994909748606125E-3</v>
      </c>
      <c r="R13" s="8">
        <v>1.8293095872068399E-4</v>
      </c>
      <c r="S13" s="9">
        <v>3.1095068361915049E-4</v>
      </c>
      <c r="T13" s="8">
        <v>1.6432938772381611E-4</v>
      </c>
      <c r="U13" s="9">
        <v>2.7933126141566121E-4</v>
      </c>
      <c r="V13" s="8">
        <v>-4.9827808367115423E-2</v>
      </c>
      <c r="W13" s="9">
        <v>-8.4698572528967037E-2</v>
      </c>
      <c r="X13" s="8">
        <v>6.6814835641153758E-2</v>
      </c>
      <c r="Y13" s="9">
        <v>0.11357355235993252</v>
      </c>
      <c r="Z13" s="8">
        <v>6.6814835641153758E-2</v>
      </c>
      <c r="AA13" s="9">
        <v>0.11357355235993252</v>
      </c>
      <c r="AB13" s="8">
        <v>6.6814835641153758E-2</v>
      </c>
      <c r="AC13" s="9">
        <v>0.11357355235993252</v>
      </c>
      <c r="AD13" s="8">
        <v>6.6814835641153758E-2</v>
      </c>
      <c r="AE13" s="9">
        <v>0.11357355235993252</v>
      </c>
      <c r="AF13" s="8">
        <v>6.3384930610141277E-2</v>
      </c>
      <c r="AG13" s="9">
        <v>0.10774331278976527</v>
      </c>
      <c r="AH13" s="8">
        <v>6.3499624787372255E-2</v>
      </c>
      <c r="AI13" s="9">
        <v>0.10793827286140398</v>
      </c>
      <c r="AJ13" s="8">
        <v>6.5334731623069686E-2</v>
      </c>
      <c r="AK13" s="9">
        <v>0.11105763400762476</v>
      </c>
      <c r="AL13" s="8">
        <v>6.5334731623069686E-2</v>
      </c>
      <c r="AM13" s="9">
        <v>0.11105763400762476</v>
      </c>
      <c r="AN13" s="8">
        <v>7.6220323035610438E-2</v>
      </c>
      <c r="AO13" s="9">
        <v>0.1292231464504455</v>
      </c>
      <c r="AP13" s="8">
        <v>0.2300682997662209</v>
      </c>
      <c r="AQ13" s="9">
        <v>0.39005541317904496</v>
      </c>
    </row>
    <row r="14" spans="2:43" x14ac:dyDescent="0.25">
      <c r="B14" s="5" t="s">
        <v>21</v>
      </c>
      <c r="D14" s="8"/>
      <c r="E14" s="9"/>
      <c r="F14" s="8"/>
      <c r="G14" s="9"/>
      <c r="H14" s="8">
        <v>2.6382187232500964E-3</v>
      </c>
      <c r="I14" s="9">
        <v>3.8432769951268083E-3</v>
      </c>
      <c r="J14" s="8">
        <v>2.6382187232500964E-3</v>
      </c>
      <c r="K14" s="9">
        <v>3.8432769951268083E-3</v>
      </c>
      <c r="L14" s="8">
        <v>2.5847798695266544E-3</v>
      </c>
      <c r="M14" s="9">
        <v>3.7654288943033223E-3</v>
      </c>
      <c r="N14" s="8">
        <v>2.5847798695266544E-3</v>
      </c>
      <c r="O14" s="9">
        <v>3.7654288943033223E-3</v>
      </c>
      <c r="P14" s="8">
        <v>4.2254733232705011E-3</v>
      </c>
      <c r="Q14" s="9">
        <v>6.1555413407274554E-3</v>
      </c>
      <c r="R14" s="8">
        <v>1.1441924465122488E-2</v>
      </c>
      <c r="S14" s="9">
        <v>1.6668248424303818E-2</v>
      </c>
      <c r="T14" s="8">
        <v>1.1441924465122488E-2</v>
      </c>
      <c r="U14" s="9">
        <v>1.6668248424303818E-2</v>
      </c>
      <c r="V14" s="8">
        <v>-2.4865546771446145E-2</v>
      </c>
      <c r="W14" s="9">
        <v>-3.6223374140949213E-2</v>
      </c>
      <c r="X14" s="8">
        <v>7.1943403719936461E-2</v>
      </c>
      <c r="Y14" s="9">
        <v>0.10480496784865415</v>
      </c>
      <c r="Z14" s="8">
        <v>7.1943403719936461E-2</v>
      </c>
      <c r="AA14" s="9">
        <v>0.10480496784865415</v>
      </c>
      <c r="AB14" s="8">
        <v>7.1943403719936461E-2</v>
      </c>
      <c r="AC14" s="9">
        <v>0.10480496784865415</v>
      </c>
      <c r="AD14" s="8">
        <v>7.1943403719936461E-2</v>
      </c>
      <c r="AE14" s="9">
        <v>0.10480496784865415</v>
      </c>
      <c r="AF14" s="8">
        <v>7.0319572247655948E-2</v>
      </c>
      <c r="AG14" s="9">
        <v>0.10243941942525039</v>
      </c>
      <c r="AH14" s="8">
        <v>7.0452870109426691E-2</v>
      </c>
      <c r="AI14" s="9">
        <v>0.10263360370615496</v>
      </c>
      <c r="AJ14" s="8">
        <v>7.2486414423619028E-2</v>
      </c>
      <c r="AK14" s="9">
        <v>0.10559600936737987</v>
      </c>
      <c r="AL14" s="8">
        <v>7.3021753930632149E-2</v>
      </c>
      <c r="AM14" s="9">
        <v>0.10637587571953408</v>
      </c>
      <c r="AN14" s="8">
        <v>6.8119922302511071E-2</v>
      </c>
      <c r="AO14" s="9">
        <v>0.10106062101685198</v>
      </c>
      <c r="AP14" s="8">
        <v>0.23470040148295368</v>
      </c>
      <c r="AQ14" s="9">
        <v>0.34819429507625049</v>
      </c>
    </row>
    <row r="15" spans="2:43" x14ac:dyDescent="0.25">
      <c r="B15" s="5" t="s">
        <v>22</v>
      </c>
      <c r="D15" s="8"/>
      <c r="E15" s="9"/>
      <c r="F15" s="8"/>
      <c r="G15" s="9"/>
      <c r="H15" s="8">
        <v>4.5549417688506288E-3</v>
      </c>
      <c r="I15" s="9">
        <v>6.1273386980921236E-3</v>
      </c>
      <c r="J15" s="8">
        <v>4.5549417688506288E-3</v>
      </c>
      <c r="K15" s="9">
        <v>6.1273386980921236E-3</v>
      </c>
      <c r="L15" s="8">
        <v>8.1830340887172337E-3</v>
      </c>
      <c r="M15" s="9">
        <v>1.1007873203230165E-2</v>
      </c>
      <c r="N15" s="8">
        <v>8.1830340887172337E-3</v>
      </c>
      <c r="O15" s="9">
        <v>1.1007873203230165E-2</v>
      </c>
      <c r="P15" s="8">
        <v>1.0436622653581695E-2</v>
      </c>
      <c r="Q15" s="9">
        <v>1.4039415893303969E-2</v>
      </c>
      <c r="R15" s="8">
        <v>1.9991516377500629E-2</v>
      </c>
      <c r="S15" s="9">
        <v>2.6892724023629449E-2</v>
      </c>
      <c r="T15" s="8">
        <v>1.9991516377500629E-2</v>
      </c>
      <c r="U15" s="9">
        <v>2.6892724023629449E-2</v>
      </c>
      <c r="V15" s="8">
        <v>4.2772375946756869E-2</v>
      </c>
      <c r="W15" s="9">
        <v>5.7537691511266364E-2</v>
      </c>
      <c r="X15" s="8">
        <v>7.5947447738602403E-2</v>
      </c>
      <c r="Y15" s="9">
        <v>0.10216502409151444</v>
      </c>
      <c r="Z15" s="8">
        <v>7.5947447738602403E-2</v>
      </c>
      <c r="AA15" s="9">
        <v>0.10216502409151444</v>
      </c>
      <c r="AB15" s="8">
        <v>7.5947447738602403E-2</v>
      </c>
      <c r="AC15" s="9">
        <v>0.10216502409151444</v>
      </c>
      <c r="AD15" s="8">
        <v>7.5947447738602403E-2</v>
      </c>
      <c r="AE15" s="9">
        <v>0.10216502409151444</v>
      </c>
      <c r="AF15" s="8">
        <v>7.6656189516879136E-2</v>
      </c>
      <c r="AG15" s="9">
        <v>0.10311842835996998</v>
      </c>
      <c r="AH15" s="8">
        <v>7.6604232006207917E-2</v>
      </c>
      <c r="AI15" s="9">
        <v>0.10304853476265356</v>
      </c>
      <c r="AJ15" s="8">
        <v>8.031589920596649E-2</v>
      </c>
      <c r="AK15" s="9">
        <v>0.10804149476557767</v>
      </c>
      <c r="AL15" s="8">
        <v>8.031589920596649E-2</v>
      </c>
      <c r="AM15" s="9">
        <v>0.10804149476557767</v>
      </c>
      <c r="AN15" s="8">
        <v>8.2057381332844237E-2</v>
      </c>
      <c r="AO15" s="9">
        <v>0.11025615315113482</v>
      </c>
      <c r="AP15" s="8">
        <v>0.27053376068298562</v>
      </c>
      <c r="AQ15" s="9">
        <v>0.36350187229868097</v>
      </c>
    </row>
    <row r="16" spans="2:43" x14ac:dyDescent="0.25">
      <c r="B16" s="5" t="s">
        <v>23</v>
      </c>
      <c r="D16" s="8"/>
      <c r="E16" s="9"/>
      <c r="F16" s="8"/>
      <c r="G16" s="9"/>
      <c r="H16" s="8">
        <v>2.8113473769484365E-3</v>
      </c>
      <c r="I16" s="9">
        <v>4.3778620535478733E-3</v>
      </c>
      <c r="J16" s="8">
        <v>2.8113473769484365E-3</v>
      </c>
      <c r="K16" s="9">
        <v>4.3778620535478733E-3</v>
      </c>
      <c r="L16" s="8">
        <v>-1.1332300445217047E-3</v>
      </c>
      <c r="M16" s="9">
        <v>-1.764678691267695E-3</v>
      </c>
      <c r="N16" s="8">
        <v>-1.1332300445217047E-3</v>
      </c>
      <c r="O16" s="9">
        <v>-1.764678691267695E-3</v>
      </c>
      <c r="P16" s="8">
        <v>6.206423724886001E-4</v>
      </c>
      <c r="Q16" s="9">
        <v>9.6647134879907328E-4</v>
      </c>
      <c r="R16" s="8">
        <v>-3.216761206486507E-3</v>
      </c>
      <c r="S16" s="9">
        <v>-5.0091770717029648E-3</v>
      </c>
      <c r="T16" s="8">
        <v>-3.216761206486507E-3</v>
      </c>
      <c r="U16" s="9">
        <v>-5.0091770717029648E-3</v>
      </c>
      <c r="V16" s="8">
        <v>-1.3392044749270249E-2</v>
      </c>
      <c r="W16" s="9">
        <v>-2.0854244127911627E-2</v>
      </c>
      <c r="X16" s="8">
        <v>8.2936869829081106E-2</v>
      </c>
      <c r="Y16" s="9">
        <v>0.1291502353077732</v>
      </c>
      <c r="Z16" s="8">
        <v>8.2983959022437714E-2</v>
      </c>
      <c r="AA16" s="9">
        <v>0.12922356313428746</v>
      </c>
      <c r="AB16" s="8">
        <v>8.2983959022437714E-2</v>
      </c>
      <c r="AC16" s="9">
        <v>0.12922356313428746</v>
      </c>
      <c r="AD16" s="8">
        <v>8.2983959022437714E-2</v>
      </c>
      <c r="AE16" s="9">
        <v>0.12922356313428746</v>
      </c>
      <c r="AF16" s="8">
        <v>8.2936869829081106E-2</v>
      </c>
      <c r="AG16" s="9">
        <v>0.1291502353077732</v>
      </c>
      <c r="AH16" s="8">
        <v>8.312157218045324E-2</v>
      </c>
      <c r="AI16" s="9">
        <v>0.12943785590631723</v>
      </c>
      <c r="AJ16" s="8">
        <v>8.3865129764623347E-2</v>
      </c>
      <c r="AK16" s="9">
        <v>0.13059573221824408</v>
      </c>
      <c r="AL16" s="8">
        <v>8.345483709486734E-2</v>
      </c>
      <c r="AM16" s="9">
        <v>0.12995681981471047</v>
      </c>
      <c r="AN16" s="8">
        <v>9.1835968697339565E-2</v>
      </c>
      <c r="AO16" s="9">
        <v>0.14468704190020429</v>
      </c>
      <c r="AP16" s="8">
        <v>0.22150292099272062</v>
      </c>
      <c r="AQ16" s="9">
        <v>0.34897658145593063</v>
      </c>
    </row>
    <row r="17" spans="2:46" x14ac:dyDescent="0.25">
      <c r="B17" s="5" t="s">
        <v>24</v>
      </c>
      <c r="D17" s="8"/>
      <c r="E17" s="9"/>
      <c r="F17" s="8"/>
      <c r="G17" s="9"/>
      <c r="H17" s="8">
        <v>4.2028743565822868E-3</v>
      </c>
      <c r="I17" s="9">
        <v>6.585304944834244E-3</v>
      </c>
      <c r="J17" s="8">
        <v>4.2028743565822868E-3</v>
      </c>
      <c r="K17" s="9">
        <v>6.585304944834244E-3</v>
      </c>
      <c r="L17" s="8">
        <v>6.0923234367704637E-4</v>
      </c>
      <c r="M17" s="9">
        <v>9.5458022890615934E-4</v>
      </c>
      <c r="N17" s="8">
        <v>6.0923234367704637E-4</v>
      </c>
      <c r="O17" s="9">
        <v>9.5458022890615934E-4</v>
      </c>
      <c r="P17" s="8">
        <v>2.3077949587444468E-3</v>
      </c>
      <c r="Q17" s="9">
        <v>3.6159856955231945E-3</v>
      </c>
      <c r="R17" s="8">
        <v>8.6910886482012284E-3</v>
      </c>
      <c r="S17" s="9">
        <v>1.3617696889120049E-2</v>
      </c>
      <c r="T17" s="8">
        <v>8.6910886482012284E-3</v>
      </c>
      <c r="U17" s="9">
        <v>1.3617696889120049E-2</v>
      </c>
      <c r="V17" s="8">
        <v>3.6888080125681899E-2</v>
      </c>
      <c r="W17" s="9">
        <v>5.7798362703051318E-2</v>
      </c>
      <c r="X17" s="8">
        <v>1.8759540257367036E-2</v>
      </c>
      <c r="Y17" s="9">
        <v>2.9393525177877317E-2</v>
      </c>
      <c r="Z17" s="8">
        <v>1.8804468505452032E-2</v>
      </c>
      <c r="AA17" s="9">
        <v>2.946392133754706E-2</v>
      </c>
      <c r="AB17" s="8">
        <v>1.8804468505452032E-2</v>
      </c>
      <c r="AC17" s="9">
        <v>2.946392133754706E-2</v>
      </c>
      <c r="AD17" s="8">
        <v>1.8804468505452032E-2</v>
      </c>
      <c r="AE17" s="9">
        <v>2.946392133754706E-2</v>
      </c>
      <c r="AF17" s="8">
        <v>1.8711443611124423E-2</v>
      </c>
      <c r="AG17" s="9">
        <v>2.9318164589989492E-2</v>
      </c>
      <c r="AH17" s="8">
        <v>1.9169950775904665E-2</v>
      </c>
      <c r="AI17" s="9">
        <v>3.0036579951310115E-2</v>
      </c>
      <c r="AJ17" s="8">
        <v>2.0451415035388054E-2</v>
      </c>
      <c r="AK17" s="9">
        <v>3.2044451757277354E-2</v>
      </c>
      <c r="AL17" s="8">
        <v>2.0066393791514647E-2</v>
      </c>
      <c r="AM17" s="9">
        <v>3.1441178357687297E-2</v>
      </c>
      <c r="AN17" s="8">
        <v>2.881317868571398E-2</v>
      </c>
      <c r="AO17" s="9">
        <v>4.5719451308023677E-2</v>
      </c>
      <c r="AP17" s="8">
        <v>0.17088421752007732</v>
      </c>
      <c r="AQ17" s="9">
        <v>0.27115136262603856</v>
      </c>
    </row>
    <row r="18" spans="2:46" x14ac:dyDescent="0.25">
      <c r="B18" s="5" t="s">
        <v>25</v>
      </c>
      <c r="D18" s="8"/>
      <c r="E18" s="9"/>
      <c r="F18" s="8"/>
      <c r="G18" s="9"/>
      <c r="H18" s="8">
        <v>3.5068492114351812E-3</v>
      </c>
      <c r="I18" s="9">
        <v>3.8114607667635901E-3</v>
      </c>
      <c r="J18" s="8">
        <v>3.5068492114351812E-3</v>
      </c>
      <c r="K18" s="9">
        <v>3.8114607667635901E-3</v>
      </c>
      <c r="L18" s="8">
        <v>6.1841115961684956E-3</v>
      </c>
      <c r="M18" s="9">
        <v>6.7212752259847271E-3</v>
      </c>
      <c r="N18" s="8">
        <v>6.1841115961684956E-3</v>
      </c>
      <c r="O18" s="9">
        <v>6.7212752259847271E-3</v>
      </c>
      <c r="P18" s="8">
        <v>7.6379537305364398E-3</v>
      </c>
      <c r="Q18" s="9">
        <v>8.3014008379278872E-3</v>
      </c>
      <c r="R18" s="8">
        <v>1.7976094434061229E-2</v>
      </c>
      <c r="S18" s="9">
        <v>1.953753199642716E-2</v>
      </c>
      <c r="T18" s="8">
        <v>1.7976094434061229E-2</v>
      </c>
      <c r="U18" s="9">
        <v>1.953753199642716E-2</v>
      </c>
      <c r="V18" s="8">
        <v>-7.1875220101615955E-3</v>
      </c>
      <c r="W18" s="9">
        <v>-7.8118437663786677E-3</v>
      </c>
      <c r="X18" s="8">
        <v>-2.593412696238695E-3</v>
      </c>
      <c r="Y18" s="9">
        <v>-2.8186814281914202E-3</v>
      </c>
      <c r="Z18" s="8">
        <v>-2.5319657951980989E-3</v>
      </c>
      <c r="AA18" s="9">
        <v>-2.7518971331063694E-3</v>
      </c>
      <c r="AB18" s="8">
        <v>-2.5319657951980989E-3</v>
      </c>
      <c r="AC18" s="9">
        <v>-2.7518971331063694E-3</v>
      </c>
      <c r="AD18" s="8">
        <v>-2.5319657951980989E-3</v>
      </c>
      <c r="AE18" s="9">
        <v>-2.7518971331063694E-3</v>
      </c>
      <c r="AF18" s="8">
        <v>-2.5946642536851527E-3</v>
      </c>
      <c r="AG18" s="9">
        <v>-2.8200416982848827E-3</v>
      </c>
      <c r="AH18" s="8">
        <v>-2.444914552116817E-3</v>
      </c>
      <c r="AI18" s="9">
        <v>-2.6572844544030913E-3</v>
      </c>
      <c r="AJ18" s="8">
        <v>-2.6368378953892657E-3</v>
      </c>
      <c r="AK18" s="9">
        <v>-2.8658786222742461E-3</v>
      </c>
      <c r="AL18" s="8">
        <v>-3.3046141189868594E-3</v>
      </c>
      <c r="AM18" s="9">
        <v>-3.5916591516794646E-3</v>
      </c>
      <c r="AN18" s="8">
        <v>9.459792650660992E-3</v>
      </c>
      <c r="AO18" s="9">
        <v>1.032669520753254E-2</v>
      </c>
      <c r="AP18" s="8">
        <v>0.18908532454649341</v>
      </c>
      <c r="AQ18" s="9">
        <v>0.20641324677159698</v>
      </c>
    </row>
    <row r="19" spans="2:46" x14ac:dyDescent="0.25">
      <c r="B19" s="5" t="s">
        <v>26</v>
      </c>
      <c r="D19" s="8"/>
      <c r="E19" s="9"/>
      <c r="F19" s="8"/>
      <c r="G19" s="9"/>
      <c r="H19" s="8" t="s">
        <v>85</v>
      </c>
      <c r="I19" s="9">
        <v>0</v>
      </c>
      <c r="J19" s="8" t="s">
        <v>85</v>
      </c>
      <c r="K19" s="9">
        <v>0</v>
      </c>
      <c r="L19" s="8" t="s">
        <v>85</v>
      </c>
      <c r="M19" s="9">
        <v>0</v>
      </c>
      <c r="N19" s="8" t="s">
        <v>85</v>
      </c>
      <c r="O19" s="9">
        <v>0</v>
      </c>
      <c r="P19" s="8" t="s">
        <v>85</v>
      </c>
      <c r="Q19" s="9">
        <v>0</v>
      </c>
      <c r="R19" s="8" t="s">
        <v>85</v>
      </c>
      <c r="S19" s="9">
        <v>0</v>
      </c>
      <c r="T19" s="8" t="s">
        <v>85</v>
      </c>
      <c r="U19" s="9">
        <v>0</v>
      </c>
      <c r="V19" s="8" t="s">
        <v>85</v>
      </c>
      <c r="W19" s="9">
        <v>0</v>
      </c>
      <c r="X19" s="8" t="s">
        <v>85</v>
      </c>
      <c r="Y19" s="9">
        <v>0</v>
      </c>
      <c r="Z19" s="8" t="s">
        <v>85</v>
      </c>
      <c r="AA19" s="9">
        <v>0</v>
      </c>
      <c r="AB19" s="8" t="s">
        <v>85</v>
      </c>
      <c r="AC19" s="9">
        <v>0</v>
      </c>
      <c r="AD19" s="8" t="s">
        <v>85</v>
      </c>
      <c r="AE19" s="9">
        <v>0</v>
      </c>
      <c r="AF19" s="8" t="s">
        <v>85</v>
      </c>
      <c r="AG19" s="9">
        <v>0</v>
      </c>
      <c r="AH19" s="8" t="s">
        <v>85</v>
      </c>
      <c r="AI19" s="9">
        <v>0</v>
      </c>
      <c r="AJ19" s="8" t="s">
        <v>85</v>
      </c>
      <c r="AK19" s="9">
        <v>0</v>
      </c>
      <c r="AL19" s="8" t="s">
        <v>85</v>
      </c>
      <c r="AM19" s="9">
        <v>0</v>
      </c>
      <c r="AN19" s="8" t="s">
        <v>85</v>
      </c>
      <c r="AO19" s="9">
        <v>0</v>
      </c>
      <c r="AP19" s="8" t="s">
        <v>85</v>
      </c>
      <c r="AQ19" s="9">
        <v>0</v>
      </c>
    </row>
    <row r="20" spans="2:46" x14ac:dyDescent="0.25">
      <c r="B20" s="5" t="s">
        <v>81</v>
      </c>
      <c r="D20" s="8"/>
      <c r="E20" s="9"/>
      <c r="F20" s="8"/>
      <c r="G20" s="9"/>
      <c r="H20" s="8">
        <v>-0.20987250735534513</v>
      </c>
      <c r="I20" s="9">
        <v>-0.6420000000000009</v>
      </c>
      <c r="J20" s="8">
        <v>-0.20987250735534513</v>
      </c>
      <c r="K20" s="9">
        <v>-0.6420000000000009</v>
      </c>
      <c r="L20" s="8">
        <v>-0.20725727361882973</v>
      </c>
      <c r="M20" s="9">
        <v>-0.63400000000000045</v>
      </c>
      <c r="N20" s="8">
        <v>-0.20725727361882973</v>
      </c>
      <c r="O20" s="9">
        <v>-0.63400000000000045</v>
      </c>
      <c r="P20" s="8">
        <v>-0.26413860738803552</v>
      </c>
      <c r="Q20" s="9">
        <v>-0.80800000000000072</v>
      </c>
      <c r="R20" s="8">
        <v>-0.26119646943445585</v>
      </c>
      <c r="S20" s="9">
        <v>-0.79900000000000071</v>
      </c>
      <c r="T20" s="8">
        <v>-0.26119646943445585</v>
      </c>
      <c r="U20" s="9">
        <v>-0.79900000000000071</v>
      </c>
      <c r="V20" s="8">
        <v>-0.24615887544949344</v>
      </c>
      <c r="W20" s="9">
        <v>-0.75300000000000067</v>
      </c>
      <c r="X20" s="8">
        <v>-0.22392938868911427</v>
      </c>
      <c r="Y20" s="9">
        <v>-0.6850000000000005</v>
      </c>
      <c r="Z20" s="8">
        <v>-0.22392938868911427</v>
      </c>
      <c r="AA20" s="9">
        <v>-0.6850000000000005</v>
      </c>
      <c r="AB20" s="8">
        <v>-0.22392938868911427</v>
      </c>
      <c r="AC20" s="9">
        <v>-0.6850000000000005</v>
      </c>
      <c r="AD20" s="8">
        <v>-0.22392938868911427</v>
      </c>
      <c r="AE20" s="9">
        <v>-0.6850000000000005</v>
      </c>
      <c r="AF20" s="8">
        <v>-0.22262177182085652</v>
      </c>
      <c r="AG20" s="9">
        <v>-0.68100000000000027</v>
      </c>
      <c r="AH20" s="8">
        <v>-0.22262177182085652</v>
      </c>
      <c r="AI20" s="9">
        <v>-0.68100000000000027</v>
      </c>
      <c r="AJ20" s="8">
        <v>-0.22294867603792101</v>
      </c>
      <c r="AK20" s="9">
        <v>-0.68200000000000061</v>
      </c>
      <c r="AL20" s="8">
        <v>-0.22294867603792101</v>
      </c>
      <c r="AM20" s="9">
        <v>-0.68200000000000061</v>
      </c>
      <c r="AN20" s="8">
        <v>-0.16377901274926454</v>
      </c>
      <c r="AO20" s="9">
        <v>-0.50100000000000044</v>
      </c>
      <c r="AP20" s="8">
        <v>-0.1108205295848318</v>
      </c>
      <c r="AQ20" s="9">
        <v>-0.33900000000000052</v>
      </c>
    </row>
    <row r="21" spans="2:46" x14ac:dyDescent="0.25">
      <c r="B21" s="5" t="s">
        <v>82</v>
      </c>
      <c r="D21" s="8"/>
      <c r="E21" s="9"/>
      <c r="F21" s="8"/>
      <c r="G21" s="9"/>
      <c r="H21" s="8">
        <v>-6.8649885583524028E-2</v>
      </c>
      <c r="I21" s="9">
        <v>-0.21000000000000005</v>
      </c>
      <c r="J21" s="8">
        <v>-6.8649885583524028E-2</v>
      </c>
      <c r="K21" s="9">
        <v>-0.21000000000000005</v>
      </c>
      <c r="L21" s="8">
        <v>-6.6034651847008963E-2</v>
      </c>
      <c r="M21" s="9">
        <v>-0.20200000000000032</v>
      </c>
      <c r="N21" s="8">
        <v>-6.6034651847008963E-2</v>
      </c>
      <c r="O21" s="9">
        <v>-0.20200000000000032</v>
      </c>
      <c r="P21" s="8">
        <v>-0.12258908139915026</v>
      </c>
      <c r="Q21" s="9">
        <v>-0.37500000000000061</v>
      </c>
      <c r="R21" s="8">
        <v>-0.11997384766263486</v>
      </c>
      <c r="S21" s="9">
        <v>-0.36700000000000005</v>
      </c>
      <c r="T21" s="8">
        <v>-0.11997384766263486</v>
      </c>
      <c r="U21" s="9">
        <v>-0.36700000000000005</v>
      </c>
      <c r="V21" s="8">
        <v>-9.8071265119320072E-2</v>
      </c>
      <c r="W21" s="9">
        <v>-0.30000000000000021</v>
      </c>
      <c r="X21" s="8">
        <v>-6.2765609676364909E-2</v>
      </c>
      <c r="Y21" s="9">
        <v>-0.19200000000000045</v>
      </c>
      <c r="Z21" s="8">
        <v>-6.2765609676364909E-2</v>
      </c>
      <c r="AA21" s="9">
        <v>-0.19200000000000045</v>
      </c>
      <c r="AB21" s="8">
        <v>-6.2765609676364909E-2</v>
      </c>
      <c r="AC21" s="9">
        <v>-0.19200000000000045</v>
      </c>
      <c r="AD21" s="8">
        <v>-6.2765609676364909E-2</v>
      </c>
      <c r="AE21" s="9">
        <v>-0.19200000000000045</v>
      </c>
      <c r="AF21" s="8">
        <v>-0.11932003922850609</v>
      </c>
      <c r="AG21" s="9">
        <v>-0.36500000000000032</v>
      </c>
      <c r="AH21" s="8">
        <v>-0.11932003922850609</v>
      </c>
      <c r="AI21" s="9">
        <v>-0.36500000000000032</v>
      </c>
      <c r="AJ21" s="8">
        <v>-0.11735861392611968</v>
      </c>
      <c r="AK21" s="9">
        <v>-0.35900000000000032</v>
      </c>
      <c r="AL21" s="8">
        <v>-0.11735861392611968</v>
      </c>
      <c r="AM21" s="9">
        <v>-0.35900000000000032</v>
      </c>
      <c r="AN21" s="8">
        <v>-3.8247793396534835E-2</v>
      </c>
      <c r="AO21" s="9">
        <v>-0.11699999999999997</v>
      </c>
      <c r="AP21" s="8">
        <v>4.0536122915985517E-2</v>
      </c>
      <c r="AQ21" s="9">
        <v>0.12399999999999947</v>
      </c>
    </row>
    <row r="22" spans="2:46" x14ac:dyDescent="0.25">
      <c r="B22" s="5" t="s">
        <v>83</v>
      </c>
      <c r="D22" s="8"/>
      <c r="E22" s="9"/>
      <c r="F22" s="8"/>
      <c r="G22" s="9"/>
      <c r="H22" s="8">
        <v>0.25073553448839481</v>
      </c>
      <c r="I22" s="9">
        <v>0.76699999999999979</v>
      </c>
      <c r="J22" s="8">
        <v>0.25073553448839481</v>
      </c>
      <c r="K22" s="9">
        <v>0.76699999999999979</v>
      </c>
      <c r="L22" s="8">
        <v>0.25335076822491009</v>
      </c>
      <c r="M22" s="9">
        <v>0.77499999999999969</v>
      </c>
      <c r="N22" s="8">
        <v>0.25335076822491009</v>
      </c>
      <c r="O22" s="9">
        <v>0.77499999999999969</v>
      </c>
      <c r="P22" s="8">
        <v>0.19712324288983307</v>
      </c>
      <c r="Q22" s="9">
        <v>0.60299999999999965</v>
      </c>
      <c r="R22" s="8">
        <v>0.19908466819221959</v>
      </c>
      <c r="S22" s="9">
        <v>0.60899999999999999</v>
      </c>
      <c r="T22" s="8">
        <v>0.19908466819221959</v>
      </c>
      <c r="U22" s="9">
        <v>0.60899999999999999</v>
      </c>
      <c r="V22" s="8">
        <v>0.23667865315462566</v>
      </c>
      <c r="W22" s="9">
        <v>0.7240000000000002</v>
      </c>
      <c r="X22" s="8">
        <v>0.30238640078457024</v>
      </c>
      <c r="Y22" s="9">
        <v>0.92500000000000016</v>
      </c>
      <c r="Z22" s="8">
        <v>0.30238640078457024</v>
      </c>
      <c r="AA22" s="9">
        <v>0.92500000000000016</v>
      </c>
      <c r="AB22" s="8">
        <v>0.30238640078457024</v>
      </c>
      <c r="AC22" s="9">
        <v>0.92500000000000016</v>
      </c>
      <c r="AD22" s="8">
        <v>0.30238640078457024</v>
      </c>
      <c r="AE22" s="9">
        <v>0.92500000000000016</v>
      </c>
      <c r="AF22" s="8">
        <v>0.21346845374305357</v>
      </c>
      <c r="AG22" s="9">
        <v>0.65300000000000069</v>
      </c>
      <c r="AH22" s="8">
        <v>0.21346845374305357</v>
      </c>
      <c r="AI22" s="9">
        <v>0.65300000000000069</v>
      </c>
      <c r="AJ22" s="8">
        <v>0.21444916639424649</v>
      </c>
      <c r="AK22" s="9">
        <v>0.65600000000000036</v>
      </c>
      <c r="AL22" s="8">
        <v>0.21444916639424649</v>
      </c>
      <c r="AM22" s="9">
        <v>0.65600000000000036</v>
      </c>
      <c r="AN22" s="8">
        <v>0.35567178816606759</v>
      </c>
      <c r="AO22" s="9">
        <v>1.0880000000000005</v>
      </c>
      <c r="AP22" s="8">
        <v>0.49950964367440331</v>
      </c>
      <c r="AQ22" s="9">
        <v>1.5279999999999998</v>
      </c>
    </row>
    <row r="23" spans="2:46" x14ac:dyDescent="0.25">
      <c r="B23" s="5" t="s">
        <v>84</v>
      </c>
      <c r="D23" s="8"/>
      <c r="E23" s="9"/>
      <c r="F23" s="8"/>
      <c r="G23" s="9"/>
      <c r="H23" s="8" t="s">
        <v>85</v>
      </c>
      <c r="I23" s="9">
        <v>0</v>
      </c>
      <c r="J23" s="8" t="s">
        <v>85</v>
      </c>
      <c r="K23" s="9">
        <v>0</v>
      </c>
      <c r="L23" s="8" t="s">
        <v>85</v>
      </c>
      <c r="M23" s="9">
        <v>0</v>
      </c>
      <c r="N23" s="8" t="s">
        <v>85</v>
      </c>
      <c r="O23" s="9">
        <v>0</v>
      </c>
      <c r="P23" s="8" t="s">
        <v>85</v>
      </c>
      <c r="Q23" s="9">
        <v>0</v>
      </c>
      <c r="R23" s="8" t="s">
        <v>85</v>
      </c>
      <c r="S23" s="9">
        <v>0</v>
      </c>
      <c r="T23" s="8" t="s">
        <v>85</v>
      </c>
      <c r="U23" s="9">
        <v>0</v>
      </c>
      <c r="V23" s="8" t="s">
        <v>85</v>
      </c>
      <c r="W23" s="9">
        <v>0</v>
      </c>
      <c r="X23" s="8" t="s">
        <v>85</v>
      </c>
      <c r="Y23" s="9">
        <v>0</v>
      </c>
      <c r="Z23" s="8" t="s">
        <v>85</v>
      </c>
      <c r="AA23" s="9">
        <v>0</v>
      </c>
      <c r="AB23" s="8" t="s">
        <v>85</v>
      </c>
      <c r="AC23" s="9">
        <v>0</v>
      </c>
      <c r="AD23" s="8" t="s">
        <v>85</v>
      </c>
      <c r="AE23" s="9">
        <v>0</v>
      </c>
      <c r="AF23" s="8" t="s">
        <v>85</v>
      </c>
      <c r="AG23" s="9">
        <v>0</v>
      </c>
      <c r="AH23" s="8" t="s">
        <v>85</v>
      </c>
      <c r="AI23" s="9">
        <v>0</v>
      </c>
      <c r="AJ23" s="8" t="s">
        <v>85</v>
      </c>
      <c r="AK23" s="9">
        <v>0</v>
      </c>
      <c r="AL23" s="8" t="s">
        <v>85</v>
      </c>
      <c r="AM23" s="9">
        <v>0</v>
      </c>
      <c r="AN23" s="8" t="s">
        <v>85</v>
      </c>
      <c r="AO23" s="9">
        <v>0</v>
      </c>
      <c r="AP23" s="8" t="s">
        <v>85</v>
      </c>
      <c r="AQ23" s="9">
        <v>0</v>
      </c>
    </row>
    <row r="24" spans="2:46" ht="16.5" thickBot="1" x14ac:dyDescent="0.3">
      <c r="B24" s="5" t="s">
        <v>27</v>
      </c>
      <c r="D24" s="10"/>
      <c r="E24" s="11"/>
      <c r="F24" s="10"/>
      <c r="G24" s="11"/>
      <c r="H24" s="10">
        <v>-9.4397579430668288E-2</v>
      </c>
      <c r="I24" s="11">
        <v>-0.29308126617095065</v>
      </c>
      <c r="J24" s="10">
        <v>-9.4397579430668288E-2</v>
      </c>
      <c r="K24" s="11">
        <v>-0.29308126617095065</v>
      </c>
      <c r="L24" s="10">
        <v>-9.1521864458759539E-2</v>
      </c>
      <c r="M24" s="11">
        <v>-0.28415287849197646</v>
      </c>
      <c r="N24" s="10">
        <v>-9.1521864458759539E-2</v>
      </c>
      <c r="O24" s="11">
        <v>-0.28415287849197646</v>
      </c>
      <c r="P24" s="10">
        <v>-0.14748285911298364</v>
      </c>
      <c r="Q24" s="11">
        <v>-0.45789800276703091</v>
      </c>
      <c r="R24" s="10">
        <v>-0.14485571987973078</v>
      </c>
      <c r="S24" s="11">
        <v>-0.44974138161707178</v>
      </c>
      <c r="T24" s="10">
        <v>-0.14486875790514719</v>
      </c>
      <c r="U24" s="11">
        <v>-0.44978186147916654</v>
      </c>
      <c r="V24" s="10">
        <v>-0.12369529041494609</v>
      </c>
      <c r="W24" s="11">
        <v>-0.38404345273304663</v>
      </c>
      <c r="X24" s="10">
        <v>-8.9944967389822716E-2</v>
      </c>
      <c r="Y24" s="11">
        <v>-0.27925700094540545</v>
      </c>
      <c r="Z24" s="10">
        <v>-8.9931929364406304E-2</v>
      </c>
      <c r="AA24" s="11">
        <v>-0.27921652108331063</v>
      </c>
      <c r="AB24" s="10">
        <v>-8.9931929364406304E-2</v>
      </c>
      <c r="AC24" s="11">
        <v>-0.27921652108331063</v>
      </c>
      <c r="AD24" s="10">
        <v>-8.9931929364406304E-2</v>
      </c>
      <c r="AE24" s="11">
        <v>-0.27921652108331063</v>
      </c>
      <c r="AF24" s="10">
        <v>-8.7897002071162689E-2</v>
      </c>
      <c r="AG24" s="11">
        <v>-0.27289857234705434</v>
      </c>
      <c r="AH24" s="10">
        <v>-8.8024371651038935E-2</v>
      </c>
      <c r="AI24" s="11">
        <v>-0.27329402356483917</v>
      </c>
      <c r="AJ24" s="10">
        <v>-8.6335067613018124E-2</v>
      </c>
      <c r="AK24" s="11">
        <v>-0.26804915002679996</v>
      </c>
      <c r="AL24" s="10">
        <v>-8.6220736058558289E-2</v>
      </c>
      <c r="AM24" s="11">
        <v>-0.26769417867111001</v>
      </c>
      <c r="AN24" s="10">
        <v>-2.3685782856651127E-2</v>
      </c>
      <c r="AO24" s="11">
        <v>-6.9787554532207835E-2</v>
      </c>
      <c r="AP24" s="10">
        <v>5.3467024286582898E-2</v>
      </c>
      <c r="AQ24" s="11">
        <v>0.15753470745118267</v>
      </c>
    </row>
    <row r="25" spans="2:46" ht="7.5" customHeight="1" x14ac:dyDescent="0.25"/>
    <row r="26" spans="2:46" ht="3" customHeight="1" thickBot="1" x14ac:dyDescent="0.3"/>
    <row r="27" spans="2:46" ht="72.75" customHeight="1" x14ac:dyDescent="0.25">
      <c r="D27" s="82"/>
      <c r="E27" s="83"/>
      <c r="F27" s="82"/>
      <c r="G27" s="83"/>
      <c r="H27" s="82"/>
      <c r="I27" s="83"/>
      <c r="J27" s="82" t="s">
        <v>0</v>
      </c>
      <c r="K27" s="83"/>
      <c r="L27" s="82" t="s">
        <v>32</v>
      </c>
      <c r="M27" s="83"/>
      <c r="N27" s="82" t="str">
        <f>N4</f>
        <v>Table 1020: Change In 500MW Model</v>
      </c>
      <c r="O27" s="83"/>
      <c r="P27" s="82" t="str">
        <f>P4</f>
        <v>Table 1022 - 1028: service model inputs</v>
      </c>
      <c r="Q27" s="83"/>
      <c r="R27" s="82" t="str">
        <f>R4</f>
        <v>Table 1032: LAF values</v>
      </c>
      <c r="S27" s="83"/>
      <c r="T27" s="82" t="s">
        <v>33</v>
      </c>
      <c r="U27" s="83"/>
      <c r="V27" s="82" t="str">
        <f>V4</f>
        <v>Table 1041: load characteristics (Load Factor)</v>
      </c>
      <c r="W27" s="83"/>
      <c r="X27" s="82" t="str">
        <f>X4</f>
        <v>Table 1041: load characteristics (Coincidence Factor)</v>
      </c>
      <c r="Y27" s="83"/>
      <c r="Z27" s="82" t="str">
        <f>Z4</f>
        <v>Table 1055: NGC exit</v>
      </c>
      <c r="AA27" s="83"/>
      <c r="AB27" s="82" t="str">
        <f>AB4</f>
        <v>Table 1059: Otex</v>
      </c>
      <c r="AC27" s="83"/>
      <c r="AD27" s="82" t="str">
        <f>AD4</f>
        <v>Table 1060: Customer Contribs</v>
      </c>
      <c r="AE27" s="83"/>
      <c r="AF27" s="82" t="str">
        <f>AF4</f>
        <v>Table 1061/1062: TPR data</v>
      </c>
      <c r="AG27" s="83"/>
      <c r="AH27" s="82" t="s">
        <v>34</v>
      </c>
      <c r="AI27" s="83"/>
      <c r="AJ27" s="82" t="str">
        <f>AJ4</f>
        <v>Table 1069: Peaking probabailities</v>
      </c>
      <c r="AK27" s="83"/>
      <c r="AL27" s="82" t="str">
        <f>AL4</f>
        <v>Table 1092: power factor</v>
      </c>
      <c r="AM27" s="83"/>
      <c r="AN27" s="82" t="str">
        <f>AN4</f>
        <v>Table 1053: volumes and mpans etc forecast</v>
      </c>
      <c r="AO27" s="83"/>
      <c r="AP27" s="82" t="str">
        <f>AP4</f>
        <v>Table 1076: allowed revenue</v>
      </c>
      <c r="AQ27" s="83"/>
    </row>
    <row r="28" spans="2:46" ht="63.75" thickBot="1" x14ac:dyDescent="0.3">
      <c r="B28" s="12" t="s">
        <v>28</v>
      </c>
      <c r="D28" s="3" t="s">
        <v>12</v>
      </c>
      <c r="E28" s="4" t="s">
        <v>13</v>
      </c>
      <c r="F28" s="3" t="s">
        <v>12</v>
      </c>
      <c r="G28" s="4" t="s">
        <v>13</v>
      </c>
      <c r="H28" s="3" t="s">
        <v>12</v>
      </c>
      <c r="I28" s="4" t="s">
        <v>13</v>
      </c>
      <c r="J28" s="3" t="s">
        <v>12</v>
      </c>
      <c r="K28" s="4" t="s">
        <v>13</v>
      </c>
      <c r="L28" s="3" t="s">
        <v>12</v>
      </c>
      <c r="M28" s="4" t="s">
        <v>13</v>
      </c>
      <c r="N28" s="3" t="s">
        <v>12</v>
      </c>
      <c r="O28" s="4" t="s">
        <v>13</v>
      </c>
      <c r="P28" s="3" t="s">
        <v>12</v>
      </c>
      <c r="Q28" s="4" t="s">
        <v>13</v>
      </c>
      <c r="R28" s="3" t="s">
        <v>12</v>
      </c>
      <c r="S28" s="4" t="s">
        <v>13</v>
      </c>
      <c r="T28" s="3" t="s">
        <v>12</v>
      </c>
      <c r="U28" s="4" t="s">
        <v>13</v>
      </c>
      <c r="V28" s="3" t="s">
        <v>12</v>
      </c>
      <c r="W28" s="4" t="s">
        <v>13</v>
      </c>
      <c r="X28" s="3" t="s">
        <v>12</v>
      </c>
      <c r="Y28" s="4" t="s">
        <v>13</v>
      </c>
      <c r="Z28" s="3" t="s">
        <v>12</v>
      </c>
      <c r="AA28" s="4" t="s">
        <v>13</v>
      </c>
      <c r="AB28" s="3" t="s">
        <v>12</v>
      </c>
      <c r="AC28" s="4" t="s">
        <v>13</v>
      </c>
      <c r="AD28" s="3" t="s">
        <v>12</v>
      </c>
      <c r="AE28" s="4" t="s">
        <v>13</v>
      </c>
      <c r="AF28" s="3" t="s">
        <v>12</v>
      </c>
      <c r="AG28" s="4" t="s">
        <v>13</v>
      </c>
      <c r="AH28" s="3" t="s">
        <v>12</v>
      </c>
      <c r="AI28" s="4" t="s">
        <v>13</v>
      </c>
      <c r="AJ28" s="3" t="s">
        <v>12</v>
      </c>
      <c r="AK28" s="4" t="s">
        <v>13</v>
      </c>
      <c r="AL28" s="3" t="s">
        <v>12</v>
      </c>
      <c r="AM28" s="4" t="s">
        <v>13</v>
      </c>
      <c r="AN28" s="3" t="s">
        <v>12</v>
      </c>
      <c r="AO28" s="4" t="s">
        <v>13</v>
      </c>
      <c r="AP28" s="3" t="s">
        <v>12</v>
      </c>
      <c r="AQ28" s="4" t="s">
        <v>13</v>
      </c>
    </row>
    <row r="29" spans="2:46" ht="5.25" customHeight="1" thickBot="1" x14ac:dyDescent="0.3"/>
    <row r="30" spans="2:46" ht="12" customHeight="1" x14ac:dyDescent="0.25">
      <c r="B30" s="5" t="s">
        <v>14</v>
      </c>
      <c r="D30" s="25"/>
      <c r="E30" s="26"/>
      <c r="F30" s="25"/>
      <c r="G30" s="26"/>
      <c r="H30" s="22">
        <f>+H7</f>
        <v>3.428991612104193E-3</v>
      </c>
      <c r="I30" s="13">
        <f t="shared" ref="I30:I41" si="0">IF(I7-G7=0,"-",I7-G7)</f>
        <v>9.8032718534478529E-3</v>
      </c>
      <c r="J30" s="22">
        <f t="shared" ref="J30:J47" si="1">IF(H7 = "","-",J7-H7)</f>
        <v>0</v>
      </c>
      <c r="K30" s="13" t="str">
        <f t="shared" ref="K30:K41" si="2">IF(K7-I7=0,"-",K7-I7)</f>
        <v>-</v>
      </c>
      <c r="L30" s="22">
        <f t="shared" ref="L30:L47" si="3">IF(J7 = "","-",L7-J7)</f>
        <v>-3.6354265170435163E-4</v>
      </c>
      <c r="M30" s="13">
        <f t="shared" ref="M30:M41" si="4">IF(M7-K7=0,"-",M7-K7)</f>
        <v>-1.0393456293101323E-3</v>
      </c>
      <c r="N30" s="22">
        <f t="shared" ref="N30:N47" si="5">IF(L7 = "","-",N7-L7)</f>
        <v>0</v>
      </c>
      <c r="O30" s="13" t="str">
        <f t="shared" ref="O30:O41" si="6">IF(O7-M7=0,"-",O7-M7)</f>
        <v>-</v>
      </c>
      <c r="P30" s="14">
        <f t="shared" ref="P30:P47" si="7">IF(N7 = "","-",P7-N7)</f>
        <v>1.7213769695501036E-3</v>
      </c>
      <c r="Q30" s="13">
        <f t="shared" ref="Q30:Q41" si="8">IF(Q7-O7=0,"-",Q7-O7)</f>
        <v>4.9213087413788846E-3</v>
      </c>
      <c r="R30" s="14">
        <f t="shared" ref="R30:R47" si="9">IF(P7 = "","-",R7-P7)</f>
        <v>-1.776426277534382E-3</v>
      </c>
      <c r="S30" s="13">
        <f t="shared" ref="S30:S41" si="10">IF(S7-Q7=0,"-",S7-Q7)</f>
        <v>-5.0786912586205275E-3</v>
      </c>
      <c r="T30" s="22">
        <f t="shared" ref="T30:T47" si="11">IF(R7 = "","-",T7-R7)</f>
        <v>0</v>
      </c>
      <c r="U30" s="13" t="str">
        <f t="shared" ref="U30:U41" si="12">IF(U7-S7=0,"-",U7-S7)</f>
        <v>-</v>
      </c>
      <c r="V30" s="22">
        <f t="shared" ref="V30:V47" si="13">IF(T7 = "","-",V7-T7)</f>
        <v>4.5333818942139281E-3</v>
      </c>
      <c r="W30" s="13">
        <f>IF(W7-S7=0,"-",W7-S7)</f>
        <v>1.296065437068936E-2</v>
      </c>
      <c r="X30" s="22">
        <f t="shared" ref="X30:X47" si="14">IF(V7 = "","-",X7-V7)</f>
        <v>-2.0623276830803117E-2</v>
      </c>
      <c r="Y30" s="13">
        <f t="shared" ref="Y30:Y41" si="15">IF(Y7-U7=0,"-",Y7-U7)</f>
        <v>-4.600000000000054E-2</v>
      </c>
      <c r="Z30" s="22">
        <f t="shared" ref="Z30:Z47" si="16">IF(X7 = "","-",Z7-X7)</f>
        <v>0</v>
      </c>
      <c r="AA30" s="13" t="str">
        <f t="shared" ref="AA30:AA41" si="17">IF(AA7-Y7=0,"-",AA7-Y7)</f>
        <v>-</v>
      </c>
      <c r="AB30" s="14">
        <f t="shared" ref="AB30:AB47" si="18">IF(Z7 = "","-",AB7-Z7)</f>
        <v>0</v>
      </c>
      <c r="AC30" s="13" t="str">
        <f t="shared" ref="AC30:AC41" si="19">IF(AC7-AA7=0,"-",AC7-AA7)</f>
        <v>-</v>
      </c>
      <c r="AD30" s="14">
        <f t="shared" ref="AD30:AD47" si="20">IF(AB7 = "","-",AD7-AB7)</f>
        <v>0</v>
      </c>
      <c r="AE30" s="13" t="str">
        <f t="shared" ref="AE30:AE41" si="21">IF(AE7-AC7=0,"-",AE7-AC7)</f>
        <v>-</v>
      </c>
      <c r="AF30" s="22">
        <f t="shared" ref="AF30:AF47" si="22">IF(AD7 = "","-",AF7-AD7)</f>
        <v>0</v>
      </c>
      <c r="AG30" s="13" t="str">
        <f t="shared" ref="AG30:AG41" si="23">IF(AG7-AE7=0,"-",AG7-AE7)</f>
        <v>-</v>
      </c>
      <c r="AH30" s="14">
        <f t="shared" ref="AH30:AH47" si="24">IF(AF7 = "","-",AH7-AF7)</f>
        <v>0</v>
      </c>
      <c r="AI30" s="13" t="str">
        <f t="shared" ref="AI30:AI41" si="25">IF(AI7-AG7=0,"-",AI7-AG7)</f>
        <v>-</v>
      </c>
      <c r="AJ30" s="14">
        <f t="shared" ref="AJ30:AJ47" si="26">IF(AH7 = "","-",AJ7-AH7)</f>
        <v>-3.4978032470833753E-4</v>
      </c>
      <c r="AK30" s="13">
        <f t="shared" ref="AK30:AK41" si="27">IF(AK7-AI7=0,"-",AK7-AI7)</f>
        <v>-9.9999999999982048E-4</v>
      </c>
      <c r="AL30" s="14">
        <f t="shared" ref="AL30:AL47" si="28">IF(AJ7 = "","-",AL7-AJ7)</f>
        <v>0</v>
      </c>
      <c r="AM30" s="13" t="str">
        <f t="shared" ref="AM30:AM41" si="29">IF(AM7-AK7=0,"-",AM7-AK7)</f>
        <v>-</v>
      </c>
      <c r="AN30" s="22">
        <f t="shared" ref="AN30:AN47" si="30">IF(AL7 = "","-",AN7-AL7)</f>
        <v>6.3360192625318001E-3</v>
      </c>
      <c r="AO30" s="13">
        <f t="shared" ref="AO30:AO41" si="31">IF(AO7-AM7=0,"-",AO7-AM7)</f>
        <v>1.8092498464505814E-2</v>
      </c>
      <c r="AP30" s="22">
        <f t="shared" ref="AP30:AP41" si="32">IF(AN7 = "","-",AP7-AN7)</f>
        <v>0.13172568827303666</v>
      </c>
      <c r="AQ30" s="13">
        <f t="shared" ref="AQ30:AQ41" si="33">IF(AQ7-AO7=0,"-",AQ7-AO7)</f>
        <v>0.37700000000000017</v>
      </c>
      <c r="AS30" s="19"/>
      <c r="AT30" s="80"/>
    </row>
    <row r="31" spans="2:46" x14ac:dyDescent="0.25">
      <c r="B31" s="5" t="s">
        <v>15</v>
      </c>
      <c r="D31" s="27"/>
      <c r="E31" s="28"/>
      <c r="F31" s="27"/>
      <c r="G31" s="28"/>
      <c r="H31" s="23">
        <f t="shared" ref="H31:H47" si="34">+H8</f>
        <v>3.3352884650803549E-3</v>
      </c>
      <c r="I31" s="15">
        <f t="shared" si="0"/>
        <v>5.7957218843466421E-3</v>
      </c>
      <c r="J31" s="23">
        <f t="shared" si="1"/>
        <v>0</v>
      </c>
      <c r="K31" s="15" t="str">
        <f t="shared" si="2"/>
        <v>-</v>
      </c>
      <c r="L31" s="23">
        <f t="shared" si="3"/>
        <v>-2.5087411576008023E-4</v>
      </c>
      <c r="M31" s="15">
        <f t="shared" si="4"/>
        <v>-4.3594328291232057E-4</v>
      </c>
      <c r="N31" s="23">
        <f t="shared" si="5"/>
        <v>0</v>
      </c>
      <c r="O31" s="15" t="str">
        <f t="shared" si="6"/>
        <v>-</v>
      </c>
      <c r="P31" s="16">
        <f t="shared" si="7"/>
        <v>1.7860139776710859E-3</v>
      </c>
      <c r="Q31" s="15">
        <f t="shared" si="8"/>
        <v>3.1035517330846984E-3</v>
      </c>
      <c r="R31" s="16">
        <f t="shared" si="9"/>
        <v>-1.6314947106177424E-3</v>
      </c>
      <c r="S31" s="15">
        <f t="shared" si="10"/>
        <v>-2.8350440141901778E-3</v>
      </c>
      <c r="T31" s="23">
        <f t="shared" si="11"/>
        <v>0</v>
      </c>
      <c r="U31" s="15" t="str">
        <f t="shared" si="12"/>
        <v>-</v>
      </c>
      <c r="V31" s="23">
        <f t="shared" si="13"/>
        <v>0.10682164170029274</v>
      </c>
      <c r="W31" s="15">
        <f t="shared" ref="W31:W41" si="35">IF(W8-S8=0,"-",W8-S8)</f>
        <v>0.18562368233097062</v>
      </c>
      <c r="X31" s="23">
        <f t="shared" si="14"/>
        <v>-0.10425674335588875</v>
      </c>
      <c r="Y31" s="15">
        <f t="shared" si="15"/>
        <v>4.4570170230923524E-3</v>
      </c>
      <c r="Z31" s="16">
        <f t="shared" si="16"/>
        <v>0</v>
      </c>
      <c r="AA31" s="15" t="str">
        <f t="shared" si="17"/>
        <v>-</v>
      </c>
      <c r="AB31" s="16">
        <f t="shared" si="18"/>
        <v>0</v>
      </c>
      <c r="AC31" s="15" t="str">
        <f t="shared" si="19"/>
        <v>-</v>
      </c>
      <c r="AD31" s="16">
        <f t="shared" si="20"/>
        <v>0</v>
      </c>
      <c r="AE31" s="15" t="str">
        <f t="shared" si="21"/>
        <v>-</v>
      </c>
      <c r="AF31" s="23">
        <f t="shared" si="22"/>
        <v>5.7123382102297615E-3</v>
      </c>
      <c r="AG31" s="15">
        <f t="shared" si="23"/>
        <v>9.9263148967298626E-3</v>
      </c>
      <c r="AH31" s="16">
        <f t="shared" si="24"/>
        <v>5.7547420867232191E-4</v>
      </c>
      <c r="AI31" s="15">
        <f t="shared" si="25"/>
        <v>9.9999999999979966E-4</v>
      </c>
      <c r="AJ31" s="16">
        <f t="shared" si="26"/>
        <v>-4.3917742869028498E-3</v>
      </c>
      <c r="AK31" s="15">
        <f t="shared" si="27"/>
        <v>-7.6315744836485382E-3</v>
      </c>
      <c r="AL31" s="16">
        <f t="shared" si="28"/>
        <v>2.8420344796131758E-4</v>
      </c>
      <c r="AM31" s="15">
        <f t="shared" si="29"/>
        <v>4.9385957472721821E-4</v>
      </c>
      <c r="AN31" s="23">
        <f t="shared" si="30"/>
        <v>-8.7621516874031302E-2</v>
      </c>
      <c r="AO31" s="15">
        <f t="shared" si="31"/>
        <v>-0.1642374509323766</v>
      </c>
      <c r="AP31" s="23">
        <f t="shared" si="32"/>
        <v>0.12462667484367107</v>
      </c>
      <c r="AQ31" s="15">
        <f t="shared" si="33"/>
        <v>0.23530776693574315</v>
      </c>
      <c r="AS31" s="19"/>
      <c r="AT31" s="80"/>
    </row>
    <row r="32" spans="2:46" x14ac:dyDescent="0.25">
      <c r="B32" s="5" t="s">
        <v>16</v>
      </c>
      <c r="D32" s="27"/>
      <c r="E32" s="28"/>
      <c r="F32" s="27"/>
      <c r="G32" s="28"/>
      <c r="H32" s="23">
        <f t="shared" si="34"/>
        <v>3.9840637450199168E-3</v>
      </c>
      <c r="I32" s="15">
        <f t="shared" si="0"/>
        <v>1.0000000000000096E-3</v>
      </c>
      <c r="J32" s="23">
        <f t="shared" si="1"/>
        <v>0</v>
      </c>
      <c r="K32" s="15" t="str">
        <f t="shared" si="2"/>
        <v>-</v>
      </c>
      <c r="L32" s="23">
        <f t="shared" si="3"/>
        <v>-3.9840637450199168E-3</v>
      </c>
      <c r="M32" s="15">
        <f t="shared" si="4"/>
        <v>-1.0000000000000096E-3</v>
      </c>
      <c r="N32" s="23">
        <f t="shared" si="5"/>
        <v>0</v>
      </c>
      <c r="O32" s="15" t="str">
        <f t="shared" si="6"/>
        <v>-</v>
      </c>
      <c r="P32" s="16">
        <f t="shared" si="7"/>
        <v>0</v>
      </c>
      <c r="Q32" s="15" t="str">
        <f t="shared" si="8"/>
        <v>-</v>
      </c>
      <c r="R32" s="16">
        <f t="shared" si="9"/>
        <v>-3.9840637450199168E-3</v>
      </c>
      <c r="S32" s="15">
        <f t="shared" si="10"/>
        <v>-1.0000000000000096E-3</v>
      </c>
      <c r="T32" s="23">
        <f t="shared" si="11"/>
        <v>0</v>
      </c>
      <c r="U32" s="15" t="str">
        <f t="shared" si="12"/>
        <v>-</v>
      </c>
      <c r="V32" s="23">
        <f t="shared" si="13"/>
        <v>3.9840637450199168E-3</v>
      </c>
      <c r="W32" s="15">
        <f t="shared" si="35"/>
        <v>1.0000000000000096E-3</v>
      </c>
      <c r="X32" s="23">
        <f t="shared" si="14"/>
        <v>-3.9840637450199168E-3</v>
      </c>
      <c r="Y32" s="15" t="str">
        <f t="shared" si="15"/>
        <v>-</v>
      </c>
      <c r="Z32" s="16">
        <f t="shared" si="16"/>
        <v>0</v>
      </c>
      <c r="AA32" s="15" t="str">
        <f t="shared" si="17"/>
        <v>-</v>
      </c>
      <c r="AB32" s="16">
        <f t="shared" si="18"/>
        <v>0</v>
      </c>
      <c r="AC32" s="15" t="str">
        <f t="shared" si="19"/>
        <v>-</v>
      </c>
      <c r="AD32" s="16">
        <f t="shared" si="20"/>
        <v>0</v>
      </c>
      <c r="AE32" s="15" t="str">
        <f t="shared" si="21"/>
        <v>-</v>
      </c>
      <c r="AF32" s="23">
        <f t="shared" si="22"/>
        <v>-7.9681274900398336E-3</v>
      </c>
      <c r="AG32" s="15">
        <f t="shared" si="23"/>
        <v>-1.9999999999999784E-3</v>
      </c>
      <c r="AH32" s="16">
        <f t="shared" si="24"/>
        <v>0</v>
      </c>
      <c r="AI32" s="15" t="str">
        <f t="shared" si="25"/>
        <v>-</v>
      </c>
      <c r="AJ32" s="16">
        <f t="shared" si="26"/>
        <v>8.3665338645418474E-2</v>
      </c>
      <c r="AK32" s="15">
        <f t="shared" si="27"/>
        <v>2.1000000000000039E-2</v>
      </c>
      <c r="AL32" s="16">
        <f t="shared" si="28"/>
        <v>0</v>
      </c>
      <c r="AM32" s="15" t="str">
        <f t="shared" si="29"/>
        <v>-</v>
      </c>
      <c r="AN32" s="23">
        <f t="shared" si="30"/>
        <v>7.9681274900398336E-3</v>
      </c>
      <c r="AO32" s="15">
        <f t="shared" si="31"/>
        <v>1.9999999999999636E-3</v>
      </c>
      <c r="AP32" s="23">
        <f t="shared" si="32"/>
        <v>0.13147410358565725</v>
      </c>
      <c r="AQ32" s="15">
        <f t="shared" si="33"/>
        <v>3.299999999999996E-2</v>
      </c>
      <c r="AS32" s="19"/>
      <c r="AT32" s="80"/>
    </row>
    <row r="33" spans="2:46" x14ac:dyDescent="0.25">
      <c r="B33" s="5" t="s">
        <v>17</v>
      </c>
      <c r="D33" s="27"/>
      <c r="E33" s="28"/>
      <c r="F33" s="27"/>
      <c r="G33" s="28"/>
      <c r="H33" s="23">
        <f t="shared" si="34"/>
        <v>2.4383785862780449E-3</v>
      </c>
      <c r="I33" s="15">
        <f t="shared" si="0"/>
        <v>5.2090639001528428E-3</v>
      </c>
      <c r="J33" s="23">
        <f t="shared" si="1"/>
        <v>0</v>
      </c>
      <c r="K33" s="15" t="str">
        <f t="shared" si="2"/>
        <v>-</v>
      </c>
      <c r="L33" s="23">
        <f t="shared" si="3"/>
        <v>-3.5490973368723644E-4</v>
      </c>
      <c r="M33" s="15">
        <f t="shared" si="4"/>
        <v>-7.5818721996937649E-4</v>
      </c>
      <c r="N33" s="23">
        <f t="shared" si="5"/>
        <v>0</v>
      </c>
      <c r="O33" s="15" t="str">
        <f t="shared" si="6"/>
        <v>-</v>
      </c>
      <c r="P33" s="16">
        <f t="shared" si="7"/>
        <v>1.1625926458316282E-3</v>
      </c>
      <c r="Q33" s="15">
        <f t="shared" si="8"/>
        <v>2.4836255600608932E-3</v>
      </c>
      <c r="R33" s="16">
        <f t="shared" si="9"/>
        <v>-2.1141285522792153E-3</v>
      </c>
      <c r="S33" s="15">
        <f t="shared" si="10"/>
        <v>-4.516374439938799E-3</v>
      </c>
      <c r="T33" s="23">
        <f t="shared" si="11"/>
        <v>0</v>
      </c>
      <c r="U33" s="15" t="str">
        <f t="shared" si="12"/>
        <v>-</v>
      </c>
      <c r="V33" s="23">
        <f t="shared" si="13"/>
        <v>1.9305417454978935E-2</v>
      </c>
      <c r="W33" s="15">
        <f t="shared" si="35"/>
        <v>4.1241812780030453E-2</v>
      </c>
      <c r="X33" s="23">
        <f t="shared" si="14"/>
        <v>-6.6666356908362534E-3</v>
      </c>
      <c r="Y33" s="15">
        <f t="shared" si="15"/>
        <v>2.7000000000000007E-2</v>
      </c>
      <c r="Z33" s="16">
        <f t="shared" si="16"/>
        <v>0</v>
      </c>
      <c r="AA33" s="15" t="str">
        <f t="shared" si="17"/>
        <v>-</v>
      </c>
      <c r="AB33" s="16">
        <f t="shared" si="18"/>
        <v>0</v>
      </c>
      <c r="AC33" s="15" t="str">
        <f t="shared" si="19"/>
        <v>-</v>
      </c>
      <c r="AD33" s="16">
        <f t="shared" si="20"/>
        <v>0</v>
      </c>
      <c r="AE33" s="15" t="str">
        <f t="shared" si="21"/>
        <v>-</v>
      </c>
      <c r="AF33" s="23">
        <f t="shared" si="22"/>
        <v>0</v>
      </c>
      <c r="AG33" s="15" t="str">
        <f t="shared" si="23"/>
        <v>-</v>
      </c>
      <c r="AH33" s="16">
        <f t="shared" si="24"/>
        <v>-4.6810302830158079E-4</v>
      </c>
      <c r="AI33" s="15">
        <f t="shared" si="25"/>
        <v>-1.0000000000000182E-3</v>
      </c>
      <c r="AJ33" s="16">
        <f t="shared" si="26"/>
        <v>0</v>
      </c>
      <c r="AK33" s="15" t="str">
        <f t="shared" si="27"/>
        <v>-</v>
      </c>
      <c r="AL33" s="16">
        <f t="shared" si="28"/>
        <v>0</v>
      </c>
      <c r="AM33" s="15" t="str">
        <f t="shared" si="29"/>
        <v>-</v>
      </c>
      <c r="AN33" s="23">
        <f t="shared" si="30"/>
        <v>7.0270414530937408E-3</v>
      </c>
      <c r="AO33" s="15">
        <f t="shared" si="31"/>
        <v>1.5036120187068871E-2</v>
      </c>
      <c r="AP33" s="23">
        <f t="shared" si="32"/>
        <v>0.14736972871812637</v>
      </c>
      <c r="AQ33" s="15">
        <f t="shared" si="33"/>
        <v>0.31500000000000011</v>
      </c>
      <c r="AS33" s="19"/>
      <c r="AT33" s="80"/>
    </row>
    <row r="34" spans="2:46" x14ac:dyDescent="0.25">
      <c r="B34" s="5" t="s">
        <v>18</v>
      </c>
      <c r="D34" s="27"/>
      <c r="E34" s="28"/>
      <c r="F34" s="27"/>
      <c r="G34" s="28"/>
      <c r="H34" s="23">
        <f t="shared" si="34"/>
        <v>2.6346467304443344E-3</v>
      </c>
      <c r="I34" s="15">
        <f t="shared" si="0"/>
        <v>4.5944793382481416E-3</v>
      </c>
      <c r="J34" s="23">
        <f t="shared" si="1"/>
        <v>0</v>
      </c>
      <c r="K34" s="15" t="str">
        <f t="shared" si="2"/>
        <v>-</v>
      </c>
      <c r="L34" s="23">
        <f t="shared" si="3"/>
        <v>-9.0111628314537562E-4</v>
      </c>
      <c r="M34" s="15">
        <f t="shared" si="4"/>
        <v>-1.5714289496308567E-3</v>
      </c>
      <c r="N34" s="23">
        <f t="shared" si="5"/>
        <v>0</v>
      </c>
      <c r="O34" s="15" t="str">
        <f t="shared" si="6"/>
        <v>-</v>
      </c>
      <c r="P34" s="16">
        <f t="shared" si="7"/>
        <v>1.3999775192925501E-3</v>
      </c>
      <c r="Q34" s="15">
        <f t="shared" si="8"/>
        <v>2.4413777042953393E-3</v>
      </c>
      <c r="R34" s="16">
        <f t="shared" si="9"/>
        <v>-2.4619961248630862E-3</v>
      </c>
      <c r="S34" s="15">
        <f t="shared" si="10"/>
        <v>-4.2933992613962517E-3</v>
      </c>
      <c r="T34" s="23">
        <f t="shared" si="11"/>
        <v>0</v>
      </c>
      <c r="U34" s="15" t="str">
        <f t="shared" si="12"/>
        <v>-</v>
      </c>
      <c r="V34" s="23">
        <f t="shared" si="13"/>
        <v>-0.16402275108182163</v>
      </c>
      <c r="W34" s="15">
        <f t="shared" si="35"/>
        <v>-0.28603422695723729</v>
      </c>
      <c r="X34" s="23">
        <f t="shared" si="14"/>
        <v>0.13509597095887016</v>
      </c>
      <c r="Y34" s="15">
        <f t="shared" si="15"/>
        <v>-5.0444521484113991E-2</v>
      </c>
      <c r="Z34" s="16">
        <f t="shared" si="16"/>
        <v>0</v>
      </c>
      <c r="AA34" s="15" t="str">
        <f t="shared" si="17"/>
        <v>-</v>
      </c>
      <c r="AB34" s="16">
        <f t="shared" si="18"/>
        <v>0</v>
      </c>
      <c r="AC34" s="15" t="str">
        <f t="shared" si="19"/>
        <v>-</v>
      </c>
      <c r="AD34" s="16">
        <f t="shared" si="20"/>
        <v>0</v>
      </c>
      <c r="AE34" s="15" t="str">
        <f t="shared" si="21"/>
        <v>-</v>
      </c>
      <c r="AF34" s="23">
        <f t="shared" si="22"/>
        <v>-1.2332010552895678E-3</v>
      </c>
      <c r="AG34" s="15">
        <f t="shared" si="23"/>
        <v>-2.1505413621347308E-3</v>
      </c>
      <c r="AH34" s="16">
        <f t="shared" si="24"/>
        <v>1.6237047828759898E-4</v>
      </c>
      <c r="AI34" s="15">
        <f t="shared" si="25"/>
        <v>2.8315287928862287E-4</v>
      </c>
      <c r="AJ34" s="16">
        <f t="shared" si="26"/>
        <v>4.4045662046064971E-3</v>
      </c>
      <c r="AK34" s="15">
        <f t="shared" si="27"/>
        <v>7.6809874307505466E-3</v>
      </c>
      <c r="AL34" s="16">
        <f t="shared" si="28"/>
        <v>0</v>
      </c>
      <c r="AM34" s="15" t="str">
        <f t="shared" si="29"/>
        <v>-</v>
      </c>
      <c r="AN34" s="23">
        <f t="shared" si="30"/>
        <v>2.9370603164909914E-3</v>
      </c>
      <c r="AO34" s="15">
        <f t="shared" si="31"/>
        <v>5.0306781920166424E-3</v>
      </c>
      <c r="AP34" s="23">
        <f t="shared" si="32"/>
        <v>0.14078589663655217</v>
      </c>
      <c r="AQ34" s="15">
        <f t="shared" si="33"/>
        <v>0.24609603906001115</v>
      </c>
      <c r="AS34" s="19"/>
      <c r="AT34" s="80"/>
    </row>
    <row r="35" spans="2:46" x14ac:dyDescent="0.25">
      <c r="B35" s="5" t="s">
        <v>19</v>
      </c>
      <c r="D35" s="27"/>
      <c r="E35" s="28"/>
      <c r="F35" s="27"/>
      <c r="G35" s="28"/>
      <c r="H35" s="23">
        <f t="shared" si="34"/>
        <v>4.4642857142855874E-3</v>
      </c>
      <c r="I35" s="15">
        <f t="shared" si="0"/>
        <v>9.9999999999997183E-4</v>
      </c>
      <c r="J35" s="23">
        <f t="shared" si="1"/>
        <v>0</v>
      </c>
      <c r="K35" s="15" t="str">
        <f t="shared" si="2"/>
        <v>-</v>
      </c>
      <c r="L35" s="23">
        <f t="shared" si="3"/>
        <v>-4.4642857142855874E-3</v>
      </c>
      <c r="M35" s="15">
        <f t="shared" si="4"/>
        <v>-9.9999999999997183E-4</v>
      </c>
      <c r="N35" s="23">
        <f t="shared" si="5"/>
        <v>0</v>
      </c>
      <c r="O35" s="15" t="str">
        <f t="shared" si="6"/>
        <v>-</v>
      </c>
      <c r="P35" s="16">
        <f t="shared" si="7"/>
        <v>4.4642857142855874E-3</v>
      </c>
      <c r="Q35" s="15">
        <f t="shared" si="8"/>
        <v>9.9999999999997183E-4</v>
      </c>
      <c r="R35" s="16">
        <f t="shared" si="9"/>
        <v>-8.9285714285713969E-3</v>
      </c>
      <c r="S35" s="15">
        <f t="shared" si="10"/>
        <v>-1.9999999999999844E-3</v>
      </c>
      <c r="T35" s="23">
        <f t="shared" si="11"/>
        <v>0</v>
      </c>
      <c r="U35" s="15" t="str">
        <f t="shared" si="12"/>
        <v>-</v>
      </c>
      <c r="V35" s="23">
        <f t="shared" si="13"/>
        <v>8.9285714285713969E-3</v>
      </c>
      <c r="W35" s="15">
        <f t="shared" si="35"/>
        <v>1.9999999999999844E-3</v>
      </c>
      <c r="X35" s="23">
        <f t="shared" si="14"/>
        <v>-8.9285714285713969E-3</v>
      </c>
      <c r="Y35" s="15" t="str">
        <f t="shared" si="15"/>
        <v>-</v>
      </c>
      <c r="Z35" s="16">
        <f t="shared" si="16"/>
        <v>0</v>
      </c>
      <c r="AA35" s="15" t="str">
        <f t="shared" si="17"/>
        <v>-</v>
      </c>
      <c r="AB35" s="16">
        <f t="shared" si="18"/>
        <v>0</v>
      </c>
      <c r="AC35" s="15" t="str">
        <f t="shared" si="19"/>
        <v>-</v>
      </c>
      <c r="AD35" s="16">
        <f t="shared" si="20"/>
        <v>0</v>
      </c>
      <c r="AE35" s="15" t="str">
        <f t="shared" si="21"/>
        <v>-</v>
      </c>
      <c r="AF35" s="23">
        <f t="shared" si="22"/>
        <v>-8.4821428571428492E-2</v>
      </c>
      <c r="AG35" s="15">
        <f t="shared" si="23"/>
        <v>-1.8999999999999993E-2</v>
      </c>
      <c r="AH35" s="16">
        <f t="shared" si="24"/>
        <v>0</v>
      </c>
      <c r="AI35" s="15" t="str">
        <f t="shared" si="25"/>
        <v>-</v>
      </c>
      <c r="AJ35" s="16">
        <f t="shared" si="26"/>
        <v>8.4821428571428492E-2</v>
      </c>
      <c r="AK35" s="15">
        <f t="shared" si="27"/>
        <v>1.8999999999999993E-2</v>
      </c>
      <c r="AL35" s="16">
        <f t="shared" si="28"/>
        <v>0</v>
      </c>
      <c r="AM35" s="15" t="str">
        <f t="shared" si="29"/>
        <v>-</v>
      </c>
      <c r="AN35" s="23">
        <f t="shared" si="30"/>
        <v>4.4642857142858094E-3</v>
      </c>
      <c r="AO35" s="15">
        <f t="shared" si="31"/>
        <v>1.0000000000000124E-3</v>
      </c>
      <c r="AP35" s="23">
        <f t="shared" si="32"/>
        <v>0.125</v>
      </c>
      <c r="AQ35" s="15">
        <f t="shared" si="33"/>
        <v>2.8000000000000025E-2</v>
      </c>
      <c r="AS35" s="19"/>
      <c r="AT35" s="80"/>
    </row>
    <row r="36" spans="2:46" x14ac:dyDescent="0.25">
      <c r="B36" s="5" t="s">
        <v>20</v>
      </c>
      <c r="D36" s="27"/>
      <c r="E36" s="28"/>
      <c r="F36" s="27"/>
      <c r="G36" s="28"/>
      <c r="H36" s="23">
        <f t="shared" si="34"/>
        <v>2.6973585062803895E-3</v>
      </c>
      <c r="I36" s="15">
        <f t="shared" si="0"/>
        <v>4.5850384066178067E-3</v>
      </c>
      <c r="J36" s="23">
        <f t="shared" si="1"/>
        <v>0</v>
      </c>
      <c r="K36" s="15" t="str">
        <f t="shared" si="2"/>
        <v>-</v>
      </c>
      <c r="L36" s="23">
        <f t="shared" si="3"/>
        <v>-5.3249101478014538E-4</v>
      </c>
      <c r="M36" s="15">
        <f t="shared" si="4"/>
        <v>-9.0514173338878583E-4</v>
      </c>
      <c r="N36" s="23">
        <f t="shared" si="5"/>
        <v>0</v>
      </c>
      <c r="O36" s="15" t="str">
        <f t="shared" si="6"/>
        <v>-</v>
      </c>
      <c r="P36" s="16">
        <f t="shared" si="7"/>
        <v>4.8216382615562381E-4</v>
      </c>
      <c r="Q36" s="15">
        <f t="shared" si="8"/>
        <v>8.1959430163159154E-4</v>
      </c>
      <c r="R36" s="16">
        <f t="shared" si="9"/>
        <v>-2.464100358935184E-3</v>
      </c>
      <c r="S36" s="15">
        <f t="shared" si="10"/>
        <v>-4.1885402912414616E-3</v>
      </c>
      <c r="T36" s="23">
        <f t="shared" si="11"/>
        <v>-1.8601570996867878E-5</v>
      </c>
      <c r="U36" s="15">
        <f t="shared" si="12"/>
        <v>-3.1619422203489275E-5</v>
      </c>
      <c r="V36" s="23">
        <f t="shared" si="13"/>
        <v>-4.9992137754839239E-2</v>
      </c>
      <c r="W36" s="15">
        <f t="shared" si="35"/>
        <v>-8.5009523212586188E-2</v>
      </c>
      <c r="X36" s="23">
        <f t="shared" si="14"/>
        <v>0.11664264400826918</v>
      </c>
      <c r="Y36" s="15">
        <f t="shared" si="15"/>
        <v>0.11329422109851686</v>
      </c>
      <c r="Z36" s="16">
        <f t="shared" si="16"/>
        <v>0</v>
      </c>
      <c r="AA36" s="15" t="str">
        <f t="shared" si="17"/>
        <v>-</v>
      </c>
      <c r="AB36" s="16">
        <f t="shared" si="18"/>
        <v>0</v>
      </c>
      <c r="AC36" s="15" t="str">
        <f t="shared" si="19"/>
        <v>-</v>
      </c>
      <c r="AD36" s="16">
        <f t="shared" si="20"/>
        <v>0</v>
      </c>
      <c r="AE36" s="15" t="str">
        <f t="shared" si="21"/>
        <v>-</v>
      </c>
      <c r="AF36" s="23">
        <f t="shared" si="22"/>
        <v>-3.4299050310124812E-3</v>
      </c>
      <c r="AG36" s="15">
        <f t="shared" si="23"/>
        <v>-5.8302395701672477E-3</v>
      </c>
      <c r="AH36" s="16">
        <f t="shared" si="24"/>
        <v>1.1469417723097841E-4</v>
      </c>
      <c r="AI36" s="15">
        <f t="shared" si="25"/>
        <v>1.9496007163870288E-4</v>
      </c>
      <c r="AJ36" s="16">
        <f t="shared" si="26"/>
        <v>1.8351068356974309E-3</v>
      </c>
      <c r="AK36" s="15">
        <f t="shared" si="27"/>
        <v>3.1193611462207865E-3</v>
      </c>
      <c r="AL36" s="16">
        <f t="shared" si="28"/>
        <v>0</v>
      </c>
      <c r="AM36" s="15" t="str">
        <f t="shared" si="29"/>
        <v>-</v>
      </c>
      <c r="AN36" s="23">
        <f t="shared" si="30"/>
        <v>1.0885591412540752E-2</v>
      </c>
      <c r="AO36" s="15">
        <f t="shared" si="31"/>
        <v>1.8165512442820733E-2</v>
      </c>
      <c r="AP36" s="23">
        <f t="shared" si="32"/>
        <v>0.15384797673061046</v>
      </c>
      <c r="AQ36" s="15">
        <f t="shared" si="33"/>
        <v>0.26083226672859949</v>
      </c>
      <c r="AS36" s="19"/>
      <c r="AT36" s="80"/>
    </row>
    <row r="37" spans="2:46" x14ac:dyDescent="0.25">
      <c r="B37" s="5" t="s">
        <v>21</v>
      </c>
      <c r="D37" s="27"/>
      <c r="E37" s="28"/>
      <c r="F37" s="27"/>
      <c r="G37" s="28"/>
      <c r="H37" s="23">
        <f t="shared" si="34"/>
        <v>2.6382187232500964E-3</v>
      </c>
      <c r="I37" s="15">
        <f t="shared" si="0"/>
        <v>3.8432769951268083E-3</v>
      </c>
      <c r="J37" s="23">
        <f t="shared" si="1"/>
        <v>0</v>
      </c>
      <c r="K37" s="15" t="str">
        <f t="shared" si="2"/>
        <v>-</v>
      </c>
      <c r="L37" s="23">
        <f t="shared" si="3"/>
        <v>-5.3438853723442037E-5</v>
      </c>
      <c r="M37" s="15">
        <f t="shared" si="4"/>
        <v>-7.7848100823485998E-5</v>
      </c>
      <c r="N37" s="23">
        <f t="shared" si="5"/>
        <v>0</v>
      </c>
      <c r="O37" s="15" t="str">
        <f t="shared" si="6"/>
        <v>-</v>
      </c>
      <c r="P37" s="16">
        <f t="shared" si="7"/>
        <v>1.6406934537438467E-3</v>
      </c>
      <c r="Q37" s="15">
        <f t="shared" si="8"/>
        <v>2.3901124464241331E-3</v>
      </c>
      <c r="R37" s="16">
        <f t="shared" si="9"/>
        <v>7.2164511418519872E-3</v>
      </c>
      <c r="S37" s="15">
        <f t="shared" si="10"/>
        <v>1.0512707083576362E-2</v>
      </c>
      <c r="T37" s="23">
        <f t="shared" si="11"/>
        <v>0</v>
      </c>
      <c r="U37" s="15" t="str">
        <f t="shared" si="12"/>
        <v>-</v>
      </c>
      <c r="V37" s="23">
        <f t="shared" si="13"/>
        <v>-3.6307471236568634E-2</v>
      </c>
      <c r="W37" s="15">
        <f t="shared" si="35"/>
        <v>-5.2891622565253031E-2</v>
      </c>
      <c r="X37" s="23">
        <f t="shared" si="14"/>
        <v>9.6808950491382606E-2</v>
      </c>
      <c r="Y37" s="15">
        <f t="shared" si="15"/>
        <v>8.8136719424350335E-2</v>
      </c>
      <c r="Z37" s="16">
        <f t="shared" si="16"/>
        <v>0</v>
      </c>
      <c r="AA37" s="15" t="str">
        <f t="shared" si="17"/>
        <v>-</v>
      </c>
      <c r="AB37" s="16">
        <f t="shared" si="18"/>
        <v>0</v>
      </c>
      <c r="AC37" s="15" t="str">
        <f t="shared" si="19"/>
        <v>-</v>
      </c>
      <c r="AD37" s="16">
        <f t="shared" si="20"/>
        <v>0</v>
      </c>
      <c r="AE37" s="15" t="str">
        <f t="shared" si="21"/>
        <v>-</v>
      </c>
      <c r="AF37" s="23">
        <f t="shared" si="22"/>
        <v>-1.6238314722805125E-3</v>
      </c>
      <c r="AG37" s="15">
        <f t="shared" si="23"/>
        <v>-2.3655484234037516E-3</v>
      </c>
      <c r="AH37" s="16">
        <f t="shared" si="24"/>
        <v>1.3329786177074254E-4</v>
      </c>
      <c r="AI37" s="15">
        <f t="shared" si="25"/>
        <v>1.9418428090456352E-4</v>
      </c>
      <c r="AJ37" s="16">
        <f t="shared" si="26"/>
        <v>2.0335443141923371E-3</v>
      </c>
      <c r="AK37" s="15">
        <f t="shared" si="27"/>
        <v>2.9624056612249094E-3</v>
      </c>
      <c r="AL37" s="16">
        <f t="shared" si="28"/>
        <v>5.3533950701312172E-4</v>
      </c>
      <c r="AM37" s="15">
        <f t="shared" si="29"/>
        <v>7.7986635215421263E-4</v>
      </c>
      <c r="AN37" s="23">
        <f t="shared" si="30"/>
        <v>-4.9018316281210783E-3</v>
      </c>
      <c r="AO37" s="15">
        <f t="shared" si="31"/>
        <v>-5.3152547026820984E-3</v>
      </c>
      <c r="AP37" s="23">
        <f t="shared" si="32"/>
        <v>0.16658047918044261</v>
      </c>
      <c r="AQ37" s="15">
        <f t="shared" si="33"/>
        <v>0.24713367405939851</v>
      </c>
      <c r="AS37" s="19"/>
      <c r="AT37" s="80"/>
    </row>
    <row r="38" spans="2:46" x14ac:dyDescent="0.25">
      <c r="B38" s="5" t="s">
        <v>22</v>
      </c>
      <c r="D38" s="27"/>
      <c r="E38" s="28"/>
      <c r="F38" s="27"/>
      <c r="G38" s="28"/>
      <c r="H38" s="23">
        <f t="shared" si="34"/>
        <v>4.5549417688506288E-3</v>
      </c>
      <c r="I38" s="15">
        <f t="shared" si="0"/>
        <v>6.1273386980921236E-3</v>
      </c>
      <c r="J38" s="23">
        <f t="shared" si="1"/>
        <v>0</v>
      </c>
      <c r="K38" s="15" t="str">
        <f t="shared" si="2"/>
        <v>-</v>
      </c>
      <c r="L38" s="23">
        <f t="shared" si="3"/>
        <v>3.6280923198666049E-3</v>
      </c>
      <c r="M38" s="15">
        <f t="shared" si="4"/>
        <v>4.8805345051380414E-3</v>
      </c>
      <c r="N38" s="23">
        <f t="shared" si="5"/>
        <v>0</v>
      </c>
      <c r="O38" s="15" t="str">
        <f t="shared" si="6"/>
        <v>-</v>
      </c>
      <c r="P38" s="16">
        <f t="shared" si="7"/>
        <v>2.2535885648644616E-3</v>
      </c>
      <c r="Q38" s="15">
        <f t="shared" si="8"/>
        <v>3.0315426900738036E-3</v>
      </c>
      <c r="R38" s="16">
        <f t="shared" si="9"/>
        <v>9.5548937239189335E-3</v>
      </c>
      <c r="S38" s="15">
        <f t="shared" si="10"/>
        <v>1.285330813032548E-2</v>
      </c>
      <c r="T38" s="23">
        <f t="shared" si="11"/>
        <v>0</v>
      </c>
      <c r="U38" s="15" t="str">
        <f t="shared" si="12"/>
        <v>-</v>
      </c>
      <c r="V38" s="23">
        <f t="shared" si="13"/>
        <v>2.278085956925624E-2</v>
      </c>
      <c r="W38" s="15">
        <f t="shared" si="35"/>
        <v>3.0644967487636916E-2</v>
      </c>
      <c r="X38" s="23">
        <f t="shared" si="14"/>
        <v>3.3175071791845534E-2</v>
      </c>
      <c r="Y38" s="15">
        <f t="shared" si="15"/>
        <v>7.527230006788499E-2</v>
      </c>
      <c r="Z38" s="16">
        <f t="shared" si="16"/>
        <v>0</v>
      </c>
      <c r="AA38" s="15" t="str">
        <f t="shared" si="17"/>
        <v>-</v>
      </c>
      <c r="AB38" s="16">
        <f t="shared" si="18"/>
        <v>0</v>
      </c>
      <c r="AC38" s="15" t="str">
        <f t="shared" si="19"/>
        <v>-</v>
      </c>
      <c r="AD38" s="16">
        <f t="shared" si="20"/>
        <v>0</v>
      </c>
      <c r="AE38" s="15" t="str">
        <f t="shared" si="21"/>
        <v>-</v>
      </c>
      <c r="AF38" s="23">
        <f t="shared" si="22"/>
        <v>7.0874177827673357E-4</v>
      </c>
      <c r="AG38" s="15">
        <f t="shared" si="23"/>
        <v>9.5340426845554049E-4</v>
      </c>
      <c r="AH38" s="16">
        <f t="shared" si="24"/>
        <v>-5.1957510671218898E-5</v>
      </c>
      <c r="AI38" s="15">
        <f t="shared" si="25"/>
        <v>-6.9893597316419975E-5</v>
      </c>
      <c r="AJ38" s="16">
        <f t="shared" si="26"/>
        <v>3.7116671997585726E-3</v>
      </c>
      <c r="AK38" s="15">
        <f t="shared" si="27"/>
        <v>4.99296000292411E-3</v>
      </c>
      <c r="AL38" s="16">
        <f t="shared" si="28"/>
        <v>0</v>
      </c>
      <c r="AM38" s="15" t="str">
        <f t="shared" si="29"/>
        <v>-</v>
      </c>
      <c r="AN38" s="23">
        <f t="shared" si="30"/>
        <v>1.7414821268777469E-3</v>
      </c>
      <c r="AO38" s="15">
        <f t="shared" si="31"/>
        <v>2.21465838555715E-3</v>
      </c>
      <c r="AP38" s="23">
        <f t="shared" si="32"/>
        <v>0.18847637935014139</v>
      </c>
      <c r="AQ38" s="15">
        <f t="shared" si="33"/>
        <v>0.25324571914754612</v>
      </c>
      <c r="AS38" s="19"/>
      <c r="AT38" s="80"/>
    </row>
    <row r="39" spans="2:46" x14ac:dyDescent="0.25">
      <c r="B39" s="5" t="s">
        <v>23</v>
      </c>
      <c r="D39" s="27"/>
      <c r="E39" s="28"/>
      <c r="F39" s="27"/>
      <c r="G39" s="28"/>
      <c r="H39" s="23">
        <f t="shared" si="34"/>
        <v>2.8113473769484365E-3</v>
      </c>
      <c r="I39" s="15">
        <f t="shared" si="0"/>
        <v>4.3778620535478733E-3</v>
      </c>
      <c r="J39" s="23">
        <f t="shared" si="1"/>
        <v>0</v>
      </c>
      <c r="K39" s="15" t="str">
        <f t="shared" si="2"/>
        <v>-</v>
      </c>
      <c r="L39" s="23">
        <f t="shared" si="3"/>
        <v>-3.9445774214701412E-3</v>
      </c>
      <c r="M39" s="15">
        <f t="shared" si="4"/>
        <v>-6.1425407448155687E-3</v>
      </c>
      <c r="N39" s="23">
        <f t="shared" si="5"/>
        <v>0</v>
      </c>
      <c r="O39" s="15" t="str">
        <f t="shared" si="6"/>
        <v>-</v>
      </c>
      <c r="P39" s="16">
        <f t="shared" si="7"/>
        <v>1.7538724170103048E-3</v>
      </c>
      <c r="Q39" s="15">
        <f t="shared" si="8"/>
        <v>2.7311500400667684E-3</v>
      </c>
      <c r="R39" s="16">
        <f t="shared" si="9"/>
        <v>-3.8374035789751071E-3</v>
      </c>
      <c r="S39" s="15">
        <f t="shared" si="10"/>
        <v>-5.9756484205020378E-3</v>
      </c>
      <c r="T39" s="23">
        <f t="shared" si="11"/>
        <v>0</v>
      </c>
      <c r="U39" s="15" t="str">
        <f t="shared" si="12"/>
        <v>-</v>
      </c>
      <c r="V39" s="23">
        <f t="shared" si="13"/>
        <v>-1.0175283542783742E-2</v>
      </c>
      <c r="W39" s="15">
        <f t="shared" si="35"/>
        <v>-1.584506705620866E-2</v>
      </c>
      <c r="X39" s="23">
        <f t="shared" si="14"/>
        <v>9.6328914578351355E-2</v>
      </c>
      <c r="Y39" s="15">
        <f t="shared" si="15"/>
        <v>0.13415941237947615</v>
      </c>
      <c r="Z39" s="16">
        <f t="shared" si="16"/>
        <v>4.7089193356608661E-5</v>
      </c>
      <c r="AA39" s="15">
        <f t="shared" si="17"/>
        <v>7.3327826514257843E-5</v>
      </c>
      <c r="AB39" s="16">
        <f t="shared" si="18"/>
        <v>0</v>
      </c>
      <c r="AC39" s="15" t="str">
        <f t="shared" si="19"/>
        <v>-</v>
      </c>
      <c r="AD39" s="16">
        <f t="shared" si="20"/>
        <v>0</v>
      </c>
      <c r="AE39" s="15" t="str">
        <f t="shared" si="21"/>
        <v>-</v>
      </c>
      <c r="AF39" s="23">
        <f t="shared" si="22"/>
        <v>-4.7089193356608661E-5</v>
      </c>
      <c r="AG39" s="15">
        <f t="shared" si="23"/>
        <v>-7.3327826514257843E-5</v>
      </c>
      <c r="AH39" s="16">
        <f t="shared" si="24"/>
        <v>1.8470235137213464E-4</v>
      </c>
      <c r="AI39" s="15">
        <f t="shared" si="25"/>
        <v>2.876205985440361E-4</v>
      </c>
      <c r="AJ39" s="16">
        <f t="shared" si="26"/>
        <v>7.4355758417010698E-4</v>
      </c>
      <c r="AK39" s="15">
        <f t="shared" si="27"/>
        <v>1.1578763119268476E-3</v>
      </c>
      <c r="AL39" s="16">
        <f t="shared" si="28"/>
        <v>-4.102926697560072E-4</v>
      </c>
      <c r="AM39" s="15">
        <f t="shared" si="29"/>
        <v>-6.3891240353361467E-4</v>
      </c>
      <c r="AN39" s="23">
        <f t="shared" si="30"/>
        <v>8.3811316024722249E-3</v>
      </c>
      <c r="AO39" s="15">
        <f t="shared" si="31"/>
        <v>1.4730222085493822E-2</v>
      </c>
      <c r="AP39" s="23">
        <f t="shared" si="32"/>
        <v>0.12966695229538105</v>
      </c>
      <c r="AQ39" s="15">
        <f t="shared" si="33"/>
        <v>0.20428953955572635</v>
      </c>
      <c r="AS39" s="19"/>
      <c r="AT39" s="80"/>
    </row>
    <row r="40" spans="2:46" x14ac:dyDescent="0.25">
      <c r="B40" s="5" t="s">
        <v>24</v>
      </c>
      <c r="D40" s="27"/>
      <c r="E40" s="28"/>
      <c r="F40" s="27"/>
      <c r="G40" s="28"/>
      <c r="H40" s="23">
        <f t="shared" si="34"/>
        <v>4.2028743565822868E-3</v>
      </c>
      <c r="I40" s="15">
        <f t="shared" si="0"/>
        <v>6.585304944834244E-3</v>
      </c>
      <c r="J40" s="23">
        <f t="shared" si="1"/>
        <v>0</v>
      </c>
      <c r="K40" s="15" t="str">
        <f t="shared" si="2"/>
        <v>-</v>
      </c>
      <c r="L40" s="23">
        <f t="shared" si="3"/>
        <v>-3.5936420129052404E-3</v>
      </c>
      <c r="M40" s="15">
        <f t="shared" si="4"/>
        <v>-5.6307247159280843E-3</v>
      </c>
      <c r="N40" s="23">
        <f t="shared" si="5"/>
        <v>0</v>
      </c>
      <c r="O40" s="15" t="str">
        <f t="shared" si="6"/>
        <v>-</v>
      </c>
      <c r="P40" s="16">
        <f t="shared" si="7"/>
        <v>1.6985626150674005E-3</v>
      </c>
      <c r="Q40" s="15">
        <f t="shared" si="8"/>
        <v>2.6614054666170353E-3</v>
      </c>
      <c r="R40" s="16">
        <f t="shared" si="9"/>
        <v>6.3832936894567816E-3</v>
      </c>
      <c r="S40" s="15">
        <f t="shared" si="10"/>
        <v>1.0001711193596854E-2</v>
      </c>
      <c r="T40" s="23">
        <f t="shared" si="11"/>
        <v>0</v>
      </c>
      <c r="U40" s="15" t="str">
        <f t="shared" si="12"/>
        <v>-</v>
      </c>
      <c r="V40" s="23">
        <f t="shared" si="13"/>
        <v>2.8196991477480671E-2</v>
      </c>
      <c r="W40" s="15">
        <f t="shared" si="35"/>
        <v>4.4180665813931271E-2</v>
      </c>
      <c r="X40" s="23">
        <f t="shared" si="14"/>
        <v>-1.8128539868314864E-2</v>
      </c>
      <c r="Y40" s="15">
        <f t="shared" si="15"/>
        <v>1.5775828288757267E-2</v>
      </c>
      <c r="Z40" s="16">
        <f t="shared" si="16"/>
        <v>4.4928248084996625E-5</v>
      </c>
      <c r="AA40" s="15">
        <f t="shared" si="17"/>
        <v>7.0396159669743053E-5</v>
      </c>
      <c r="AB40" s="16">
        <f t="shared" si="18"/>
        <v>0</v>
      </c>
      <c r="AC40" s="15" t="str">
        <f t="shared" si="19"/>
        <v>-</v>
      </c>
      <c r="AD40" s="16">
        <f t="shared" si="20"/>
        <v>0</v>
      </c>
      <c r="AE40" s="15" t="str">
        <f t="shared" si="21"/>
        <v>-</v>
      </c>
      <c r="AF40" s="23">
        <f t="shared" si="22"/>
        <v>-9.3024894327609076E-5</v>
      </c>
      <c r="AG40" s="15">
        <f t="shared" si="23"/>
        <v>-1.4575674755756829E-4</v>
      </c>
      <c r="AH40" s="16">
        <f t="shared" si="24"/>
        <v>4.5850716478024189E-4</v>
      </c>
      <c r="AI40" s="15">
        <f t="shared" si="25"/>
        <v>7.1841536132062275E-4</v>
      </c>
      <c r="AJ40" s="16">
        <f t="shared" si="26"/>
        <v>1.2814642594833892E-3</v>
      </c>
      <c r="AK40" s="15">
        <f t="shared" si="27"/>
        <v>2.0078718059672387E-3</v>
      </c>
      <c r="AL40" s="16">
        <f t="shared" si="28"/>
        <v>-3.8502124387340686E-4</v>
      </c>
      <c r="AM40" s="15">
        <f t="shared" si="29"/>
        <v>-6.0327339959005688E-4</v>
      </c>
      <c r="AN40" s="23">
        <f t="shared" si="30"/>
        <v>8.7467848941993331E-3</v>
      </c>
      <c r="AO40" s="15">
        <f t="shared" si="31"/>
        <v>1.4278272950336381E-2</v>
      </c>
      <c r="AP40" s="23">
        <f t="shared" si="32"/>
        <v>0.14207103883436334</v>
      </c>
      <c r="AQ40" s="15">
        <f t="shared" si="33"/>
        <v>0.22543191131801488</v>
      </c>
      <c r="AS40" s="19"/>
      <c r="AT40" s="80"/>
    </row>
    <row r="41" spans="2:46" x14ac:dyDescent="0.25">
      <c r="B41" s="5" t="s">
        <v>25</v>
      </c>
      <c r="D41" s="27"/>
      <c r="E41" s="28"/>
      <c r="F41" s="27"/>
      <c r="G41" s="28"/>
      <c r="H41" s="23">
        <f t="shared" si="34"/>
        <v>3.5068492114351812E-3</v>
      </c>
      <c r="I41" s="15">
        <f t="shared" si="0"/>
        <v>3.8114607667635901E-3</v>
      </c>
      <c r="J41" s="23">
        <f t="shared" si="1"/>
        <v>0</v>
      </c>
      <c r="K41" s="15" t="str">
        <f t="shared" si="2"/>
        <v>-</v>
      </c>
      <c r="L41" s="23">
        <f t="shared" si="3"/>
        <v>2.6772623847333143E-3</v>
      </c>
      <c r="M41" s="15">
        <f t="shared" si="4"/>
        <v>2.909814459221137E-3</v>
      </c>
      <c r="N41" s="23">
        <f t="shared" si="5"/>
        <v>0</v>
      </c>
      <c r="O41" s="15" t="str">
        <f t="shared" si="6"/>
        <v>-</v>
      </c>
      <c r="P41" s="16">
        <f t="shared" si="7"/>
        <v>1.4538421343679442E-3</v>
      </c>
      <c r="Q41" s="15">
        <f t="shared" si="8"/>
        <v>1.5801256119431601E-3</v>
      </c>
      <c r="R41" s="16">
        <f t="shared" si="9"/>
        <v>1.033814070352479E-2</v>
      </c>
      <c r="S41" s="15">
        <f t="shared" si="10"/>
        <v>1.1236131158499273E-2</v>
      </c>
      <c r="T41" s="23">
        <f t="shared" si="11"/>
        <v>0</v>
      </c>
      <c r="U41" s="15" t="str">
        <f t="shared" si="12"/>
        <v>-</v>
      </c>
      <c r="V41" s="23">
        <f t="shared" si="13"/>
        <v>-2.5163616444222825E-2</v>
      </c>
      <c r="W41" s="15">
        <f t="shared" si="35"/>
        <v>-2.7349375762805828E-2</v>
      </c>
      <c r="X41" s="23">
        <f t="shared" si="14"/>
        <v>4.5941093139229006E-3</v>
      </c>
      <c r="Y41" s="15">
        <f t="shared" si="15"/>
        <v>-2.235621342461858E-2</v>
      </c>
      <c r="Z41" s="16">
        <f t="shared" si="16"/>
        <v>6.1446901040596025E-5</v>
      </c>
      <c r="AA41" s="15">
        <f t="shared" si="17"/>
        <v>6.6784295085050866E-5</v>
      </c>
      <c r="AB41" s="16">
        <f t="shared" si="18"/>
        <v>0</v>
      </c>
      <c r="AC41" s="15" t="str">
        <f t="shared" si="19"/>
        <v>-</v>
      </c>
      <c r="AD41" s="16">
        <f t="shared" si="20"/>
        <v>0</v>
      </c>
      <c r="AE41" s="15" t="str">
        <f t="shared" si="21"/>
        <v>-</v>
      </c>
      <c r="AF41" s="23">
        <f t="shared" si="22"/>
        <v>-6.2698458487053799E-5</v>
      </c>
      <c r="AG41" s="15">
        <f t="shared" si="23"/>
        <v>-6.8144565178513382E-5</v>
      </c>
      <c r="AH41" s="16">
        <f t="shared" si="24"/>
        <v>1.4974970156833578E-4</v>
      </c>
      <c r="AI41" s="15">
        <f t="shared" si="25"/>
        <v>1.6275724388179142E-4</v>
      </c>
      <c r="AJ41" s="16">
        <f t="shared" si="26"/>
        <v>-1.9192334327244875E-4</v>
      </c>
      <c r="AK41" s="15">
        <f t="shared" si="27"/>
        <v>-2.0859416787115479E-4</v>
      </c>
      <c r="AL41" s="16">
        <f t="shared" si="28"/>
        <v>-6.677762235975937E-4</v>
      </c>
      <c r="AM41" s="15">
        <f t="shared" si="29"/>
        <v>-7.2578052940521854E-4</v>
      </c>
      <c r="AN41" s="23">
        <f t="shared" si="30"/>
        <v>1.2764406769647851E-2</v>
      </c>
      <c r="AO41" s="15">
        <f t="shared" si="31"/>
        <v>1.3918354359212005E-2</v>
      </c>
      <c r="AP41" s="23">
        <f t="shared" si="32"/>
        <v>0.17962553189583241</v>
      </c>
      <c r="AQ41" s="15">
        <f t="shared" si="33"/>
        <v>0.19608655156406443</v>
      </c>
      <c r="AS41" s="19"/>
      <c r="AT41" s="80"/>
    </row>
    <row r="42" spans="2:46" x14ac:dyDescent="0.25">
      <c r="B42" s="5" t="s">
        <v>26</v>
      </c>
      <c r="D42" s="27"/>
      <c r="E42" s="28"/>
      <c r="F42" s="27"/>
      <c r="G42" s="28"/>
      <c r="H42" s="23" t="str">
        <f t="shared" si="34"/>
        <v/>
      </c>
      <c r="I42" s="15" t="str">
        <f t="shared" ref="I42:I45" si="36">IF(I19-G19=0,"-",I19-G19)</f>
        <v>-</v>
      </c>
      <c r="J42" s="23" t="str">
        <f t="shared" si="1"/>
        <v>-</v>
      </c>
      <c r="K42" s="15" t="str">
        <f t="shared" ref="K42:K45" si="37">IF(K19-I19=0,"-",K19-I19)</f>
        <v>-</v>
      </c>
      <c r="L42" s="23" t="str">
        <f t="shared" si="3"/>
        <v>-</v>
      </c>
      <c r="M42" s="15" t="str">
        <f t="shared" ref="M42:M45" si="38">IF(M19-K19=0,"-",M19-K19)</f>
        <v>-</v>
      </c>
      <c r="N42" s="23" t="str">
        <f t="shared" si="5"/>
        <v>-</v>
      </c>
      <c r="O42" s="15" t="str">
        <f t="shared" ref="O42:O45" si="39">IF(O19-M19=0,"-",O19-M19)</f>
        <v>-</v>
      </c>
      <c r="P42" s="16" t="str">
        <f t="shared" si="7"/>
        <v>-</v>
      </c>
      <c r="Q42" s="15" t="str">
        <f t="shared" ref="Q42:Q45" si="40">IF(Q19-O19=0,"-",Q19-O19)</f>
        <v>-</v>
      </c>
      <c r="R42" s="16" t="str">
        <f t="shared" si="9"/>
        <v>-</v>
      </c>
      <c r="S42" s="15" t="str">
        <f t="shared" ref="S42:S45" si="41">IF(S19-Q19=0,"-",S19-Q19)</f>
        <v>-</v>
      </c>
      <c r="T42" s="23" t="str">
        <f t="shared" si="11"/>
        <v>-</v>
      </c>
      <c r="U42" s="15" t="str">
        <f t="shared" ref="U42:U45" si="42">IF(U19-S19=0,"-",U19-S19)</f>
        <v>-</v>
      </c>
      <c r="V42" s="23" t="str">
        <f t="shared" si="13"/>
        <v>-</v>
      </c>
      <c r="W42" s="15" t="str">
        <f t="shared" ref="W42:W45" si="43">IF(W19-S19=0,"-",W19-S19)</f>
        <v>-</v>
      </c>
      <c r="X42" s="23" t="str">
        <f t="shared" si="14"/>
        <v>-</v>
      </c>
      <c r="Y42" s="15" t="str">
        <f t="shared" ref="Y42:Y45" si="44">IF(Y19-U19=0,"-",Y19-U19)</f>
        <v>-</v>
      </c>
      <c r="Z42" s="16" t="str">
        <f t="shared" si="16"/>
        <v>-</v>
      </c>
      <c r="AA42" s="15" t="str">
        <f t="shared" ref="AA42:AA45" si="45">IF(AA19-Y19=0,"-",AA19-Y19)</f>
        <v>-</v>
      </c>
      <c r="AB42" s="16" t="str">
        <f t="shared" si="18"/>
        <v>-</v>
      </c>
      <c r="AC42" s="15" t="str">
        <f t="shared" ref="AC42:AC45" si="46">IF(AC19-AA19=0,"-",AC19-AA19)</f>
        <v>-</v>
      </c>
      <c r="AD42" s="16" t="str">
        <f t="shared" si="20"/>
        <v>-</v>
      </c>
      <c r="AE42" s="15" t="str">
        <f t="shared" ref="AE42:AE45" si="47">IF(AE19-AC19=0,"-",AE19-AC19)</f>
        <v>-</v>
      </c>
      <c r="AF42" s="23" t="str">
        <f t="shared" si="22"/>
        <v>-</v>
      </c>
      <c r="AG42" s="15" t="str">
        <f t="shared" ref="AG42:AG45" si="48">IF(AG19-AE19=0,"-",AG19-AE19)</f>
        <v>-</v>
      </c>
      <c r="AH42" s="16" t="str">
        <f t="shared" si="24"/>
        <v>-</v>
      </c>
      <c r="AI42" s="15" t="str">
        <f t="shared" ref="AI42:AI45" si="49">IF(AI19-AG19=0,"-",AI19-AG19)</f>
        <v>-</v>
      </c>
      <c r="AJ42" s="16" t="str">
        <f t="shared" si="26"/>
        <v>-</v>
      </c>
      <c r="AK42" s="15" t="str">
        <f t="shared" ref="AK42:AK45" si="50">IF(AK19-AI19=0,"-",AK19-AI19)</f>
        <v>-</v>
      </c>
      <c r="AL42" s="16" t="str">
        <f t="shared" si="28"/>
        <v>-</v>
      </c>
      <c r="AM42" s="15" t="str">
        <f t="shared" ref="AM42:AM45" si="51">IF(AM19-AK19=0,"-",AM19-AK19)</f>
        <v>-</v>
      </c>
      <c r="AN42" s="23" t="str">
        <f t="shared" si="30"/>
        <v>-</v>
      </c>
      <c r="AO42" s="15" t="str">
        <f t="shared" ref="AO42:AO45" si="52">IF(AO19-AM19=0,"-",AO19-AM19)</f>
        <v>-</v>
      </c>
      <c r="AP42" s="23" t="str">
        <f>IF(AN19 = "","-",AP19-AN19)</f>
        <v>-</v>
      </c>
      <c r="AQ42" s="15" t="str">
        <f t="shared" ref="AQ42:AQ45" si="53">IF(AQ19-AO19=0,"-",AQ19-AO19)</f>
        <v>-</v>
      </c>
      <c r="AS42" s="19"/>
      <c r="AT42" s="80"/>
    </row>
    <row r="43" spans="2:46" x14ac:dyDescent="0.25">
      <c r="B43" s="5" t="s">
        <v>81</v>
      </c>
      <c r="D43" s="27"/>
      <c r="E43" s="28"/>
      <c r="F43" s="27"/>
      <c r="G43" s="28"/>
      <c r="H43" s="23">
        <f t="shared" si="34"/>
        <v>-0.20987250735534513</v>
      </c>
      <c r="I43" s="15">
        <f t="shared" si="36"/>
        <v>-0.6420000000000009</v>
      </c>
      <c r="J43" s="23">
        <f t="shared" si="1"/>
        <v>0</v>
      </c>
      <c r="K43" s="15" t="str">
        <f t="shared" si="37"/>
        <v>-</v>
      </c>
      <c r="L43" s="23">
        <f t="shared" si="3"/>
        <v>2.6152337365153988E-3</v>
      </c>
      <c r="M43" s="15">
        <f t="shared" si="38"/>
        <v>8.0000000000004512E-3</v>
      </c>
      <c r="N43" s="23">
        <f t="shared" si="5"/>
        <v>0</v>
      </c>
      <c r="O43" s="15" t="str">
        <f t="shared" si="39"/>
        <v>-</v>
      </c>
      <c r="P43" s="16">
        <f t="shared" si="7"/>
        <v>-5.6881333769205789E-2</v>
      </c>
      <c r="Q43" s="15">
        <f t="shared" si="40"/>
        <v>-0.17400000000000027</v>
      </c>
      <c r="R43" s="16">
        <f t="shared" si="9"/>
        <v>2.942137953579671E-3</v>
      </c>
      <c r="S43" s="15">
        <f t="shared" si="41"/>
        <v>9.000000000000008E-3</v>
      </c>
      <c r="T43" s="23">
        <f t="shared" si="11"/>
        <v>0</v>
      </c>
      <c r="U43" s="15" t="str">
        <f t="shared" si="42"/>
        <v>-</v>
      </c>
      <c r="V43" s="23">
        <f t="shared" si="13"/>
        <v>1.5037593984962405E-2</v>
      </c>
      <c r="W43" s="15">
        <f t="shared" si="43"/>
        <v>4.6000000000000041E-2</v>
      </c>
      <c r="X43" s="23">
        <f t="shared" si="14"/>
        <v>2.2229486760379169E-2</v>
      </c>
      <c r="Y43" s="15">
        <f t="shared" si="44"/>
        <v>0.11400000000000021</v>
      </c>
      <c r="Z43" s="16">
        <f t="shared" si="16"/>
        <v>0</v>
      </c>
      <c r="AA43" s="15" t="str">
        <f t="shared" si="45"/>
        <v>-</v>
      </c>
      <c r="AB43" s="16">
        <f t="shared" si="18"/>
        <v>0</v>
      </c>
      <c r="AC43" s="15" t="str">
        <f t="shared" si="46"/>
        <v>-</v>
      </c>
      <c r="AD43" s="16">
        <f t="shared" si="20"/>
        <v>0</v>
      </c>
      <c r="AE43" s="15" t="str">
        <f t="shared" si="47"/>
        <v>-</v>
      </c>
      <c r="AF43" s="23">
        <f t="shared" si="22"/>
        <v>1.3076168682577549E-3</v>
      </c>
      <c r="AG43" s="15">
        <f t="shared" si="48"/>
        <v>4.0000000000002256E-3</v>
      </c>
      <c r="AH43" s="16">
        <f t="shared" si="24"/>
        <v>0</v>
      </c>
      <c r="AI43" s="15" t="str">
        <f t="shared" si="49"/>
        <v>-</v>
      </c>
      <c r="AJ43" s="16">
        <f t="shared" si="26"/>
        <v>-3.2690421706449424E-4</v>
      </c>
      <c r="AK43" s="15">
        <f t="shared" si="50"/>
        <v>-1.000000000000334E-3</v>
      </c>
      <c r="AL43" s="16">
        <f t="shared" si="28"/>
        <v>0</v>
      </c>
      <c r="AM43" s="15" t="str">
        <f t="shared" si="51"/>
        <v>-</v>
      </c>
      <c r="AN43" s="23">
        <f t="shared" si="30"/>
        <v>5.9169663288656471E-2</v>
      </c>
      <c r="AO43" s="15">
        <f t="shared" si="52"/>
        <v>0.18100000000000016</v>
      </c>
      <c r="AP43" s="23">
        <f t="shared" ref="AP43:AP47" si="54">IF(AN20 = "","-",AP20-AN20)</f>
        <v>5.2958483164432746E-2</v>
      </c>
      <c r="AQ43" s="15">
        <f t="shared" si="53"/>
        <v>0.16199999999999992</v>
      </c>
      <c r="AS43" s="19"/>
      <c r="AT43" s="80"/>
    </row>
    <row r="44" spans="2:46" x14ac:dyDescent="0.25">
      <c r="B44" s="5" t="s">
        <v>82</v>
      </c>
      <c r="D44" s="27"/>
      <c r="E44" s="28"/>
      <c r="F44" s="27"/>
      <c r="G44" s="28"/>
      <c r="H44" s="23">
        <f t="shared" si="34"/>
        <v>-6.8649885583524028E-2</v>
      </c>
      <c r="I44" s="15">
        <f t="shared" si="36"/>
        <v>-0.21000000000000005</v>
      </c>
      <c r="J44" s="23">
        <f t="shared" si="1"/>
        <v>0</v>
      </c>
      <c r="K44" s="15" t="str">
        <f t="shared" si="37"/>
        <v>-</v>
      </c>
      <c r="L44" s="23">
        <f t="shared" si="3"/>
        <v>2.6152337365150657E-3</v>
      </c>
      <c r="M44" s="15">
        <f t="shared" si="38"/>
        <v>7.9999999999997295E-3</v>
      </c>
      <c r="N44" s="23">
        <f t="shared" si="5"/>
        <v>0</v>
      </c>
      <c r="O44" s="15" t="str">
        <f t="shared" si="39"/>
        <v>-</v>
      </c>
      <c r="P44" s="16">
        <f t="shared" si="7"/>
        <v>-5.6554429552141294E-2</v>
      </c>
      <c r="Q44" s="15">
        <f t="shared" si="40"/>
        <v>-0.17300000000000029</v>
      </c>
      <c r="R44" s="16">
        <f t="shared" si="9"/>
        <v>2.6152337365153988E-3</v>
      </c>
      <c r="S44" s="15">
        <f t="shared" si="41"/>
        <v>8.0000000000005622E-3</v>
      </c>
      <c r="T44" s="23">
        <f t="shared" si="11"/>
        <v>0</v>
      </c>
      <c r="U44" s="15" t="str">
        <f t="shared" si="42"/>
        <v>-</v>
      </c>
      <c r="V44" s="23">
        <f t="shared" si="13"/>
        <v>2.1902582543314786E-2</v>
      </c>
      <c r="W44" s="15">
        <f t="shared" si="43"/>
        <v>6.6999999999999837E-2</v>
      </c>
      <c r="X44" s="23">
        <f t="shared" si="14"/>
        <v>3.5305655442955164E-2</v>
      </c>
      <c r="Y44" s="15">
        <f t="shared" si="44"/>
        <v>0.1749999999999996</v>
      </c>
      <c r="Z44" s="16">
        <f t="shared" si="16"/>
        <v>0</v>
      </c>
      <c r="AA44" s="15" t="str">
        <f t="shared" si="45"/>
        <v>-</v>
      </c>
      <c r="AB44" s="16">
        <f t="shared" si="18"/>
        <v>0</v>
      </c>
      <c r="AC44" s="15" t="str">
        <f t="shared" si="46"/>
        <v>-</v>
      </c>
      <c r="AD44" s="16">
        <f t="shared" si="20"/>
        <v>0</v>
      </c>
      <c r="AE44" s="15" t="str">
        <f t="shared" si="47"/>
        <v>-</v>
      </c>
      <c r="AF44" s="23">
        <f t="shared" si="22"/>
        <v>-5.6554429552141183E-2</v>
      </c>
      <c r="AG44" s="15">
        <f t="shared" si="48"/>
        <v>-0.17299999999999988</v>
      </c>
      <c r="AH44" s="16">
        <f t="shared" si="24"/>
        <v>0</v>
      </c>
      <c r="AI44" s="15" t="str">
        <f t="shared" si="49"/>
        <v>-</v>
      </c>
      <c r="AJ44" s="16">
        <f t="shared" si="26"/>
        <v>1.9614253023864103E-3</v>
      </c>
      <c r="AK44" s="15">
        <f t="shared" si="50"/>
        <v>6.0000000000000053E-3</v>
      </c>
      <c r="AL44" s="16">
        <f t="shared" si="28"/>
        <v>0</v>
      </c>
      <c r="AM44" s="15" t="str">
        <f t="shared" si="51"/>
        <v>-</v>
      </c>
      <c r="AN44" s="23">
        <f t="shared" si="30"/>
        <v>7.9110820529584847E-2</v>
      </c>
      <c r="AO44" s="15">
        <f t="shared" si="52"/>
        <v>0.24200000000000035</v>
      </c>
      <c r="AP44" s="23">
        <f t="shared" si="54"/>
        <v>7.8783916312520352E-2</v>
      </c>
      <c r="AQ44" s="15">
        <f t="shared" si="53"/>
        <v>0.24099999999999944</v>
      </c>
      <c r="AS44" s="19"/>
      <c r="AT44" s="80"/>
    </row>
    <row r="45" spans="2:46" x14ac:dyDescent="0.25">
      <c r="B45" s="5" t="s">
        <v>83</v>
      </c>
      <c r="D45" s="27"/>
      <c r="E45" s="28"/>
      <c r="F45" s="27"/>
      <c r="G45" s="28"/>
      <c r="H45" s="23">
        <f t="shared" si="34"/>
        <v>0.25073553448839481</v>
      </c>
      <c r="I45" s="15">
        <f t="shared" si="36"/>
        <v>0.76699999999999979</v>
      </c>
      <c r="J45" s="23">
        <f t="shared" si="1"/>
        <v>0</v>
      </c>
      <c r="K45" s="15" t="str">
        <f t="shared" si="37"/>
        <v>-</v>
      </c>
      <c r="L45" s="23">
        <f t="shared" si="3"/>
        <v>2.6152337365152878E-3</v>
      </c>
      <c r="M45" s="15">
        <f t="shared" si="38"/>
        <v>7.9999999999998961E-3</v>
      </c>
      <c r="N45" s="23">
        <f t="shared" si="5"/>
        <v>0</v>
      </c>
      <c r="O45" s="15" t="str">
        <f t="shared" si="39"/>
        <v>-</v>
      </c>
      <c r="P45" s="16">
        <f t="shared" si="7"/>
        <v>-5.6227525335077022E-2</v>
      </c>
      <c r="Q45" s="15">
        <f t="shared" si="40"/>
        <v>-0.17200000000000004</v>
      </c>
      <c r="R45" s="16">
        <f t="shared" si="9"/>
        <v>1.9614253023865214E-3</v>
      </c>
      <c r="S45" s="15">
        <f t="shared" si="41"/>
        <v>6.0000000000003384E-3</v>
      </c>
      <c r="T45" s="23">
        <f t="shared" si="11"/>
        <v>0</v>
      </c>
      <c r="U45" s="15" t="str">
        <f t="shared" si="42"/>
        <v>-</v>
      </c>
      <c r="V45" s="23">
        <f t="shared" si="13"/>
        <v>3.7593984962406068E-2</v>
      </c>
      <c r="W45" s="15">
        <f t="shared" si="43"/>
        <v>0.11500000000000021</v>
      </c>
      <c r="X45" s="23">
        <f t="shared" si="14"/>
        <v>6.570774762994458E-2</v>
      </c>
      <c r="Y45" s="15">
        <f t="shared" si="44"/>
        <v>0.31600000000000017</v>
      </c>
      <c r="Z45" s="16">
        <f t="shared" si="16"/>
        <v>0</v>
      </c>
      <c r="AA45" s="15" t="str">
        <f t="shared" si="45"/>
        <v>-</v>
      </c>
      <c r="AB45" s="16">
        <f t="shared" si="18"/>
        <v>0</v>
      </c>
      <c r="AC45" s="15" t="str">
        <f t="shared" si="46"/>
        <v>-</v>
      </c>
      <c r="AD45" s="16">
        <f t="shared" si="20"/>
        <v>0</v>
      </c>
      <c r="AE45" s="15" t="str">
        <f t="shared" si="47"/>
        <v>-</v>
      </c>
      <c r="AF45" s="23">
        <f t="shared" si="22"/>
        <v>-8.8917947041516676E-2</v>
      </c>
      <c r="AG45" s="15">
        <f t="shared" si="48"/>
        <v>-0.27199999999999946</v>
      </c>
      <c r="AH45" s="16">
        <f t="shared" si="24"/>
        <v>0</v>
      </c>
      <c r="AI45" s="15" t="str">
        <f t="shared" si="49"/>
        <v>-</v>
      </c>
      <c r="AJ45" s="16">
        <f t="shared" si="26"/>
        <v>9.8071265119292761E-4</v>
      </c>
      <c r="AK45" s="15">
        <f t="shared" si="50"/>
        <v>2.9999999999996696E-3</v>
      </c>
      <c r="AL45" s="16">
        <f t="shared" si="28"/>
        <v>0</v>
      </c>
      <c r="AM45" s="15" t="str">
        <f t="shared" si="51"/>
        <v>-</v>
      </c>
      <c r="AN45" s="23">
        <f t="shared" si="30"/>
        <v>0.1412226217718211</v>
      </c>
      <c r="AO45" s="15">
        <f t="shared" si="52"/>
        <v>0.43200000000000016</v>
      </c>
      <c r="AP45" s="23">
        <f t="shared" si="54"/>
        <v>0.14383785550833572</v>
      </c>
      <c r="AQ45" s="15">
        <f t="shared" si="53"/>
        <v>0.43999999999999928</v>
      </c>
      <c r="AS45" s="19"/>
      <c r="AT45" s="80"/>
    </row>
    <row r="46" spans="2:46" x14ac:dyDescent="0.25">
      <c r="B46" s="5" t="s">
        <v>84</v>
      </c>
      <c r="D46" s="27"/>
      <c r="E46" s="28"/>
      <c r="F46" s="27"/>
      <c r="G46" s="28"/>
      <c r="H46" s="23" t="str">
        <f t="shared" si="34"/>
        <v/>
      </c>
      <c r="I46" s="15" t="str">
        <f>IF(I23-G23=0,"-",I23-G23)</f>
        <v>-</v>
      </c>
      <c r="J46" s="23" t="str">
        <f t="shared" si="1"/>
        <v>-</v>
      </c>
      <c r="K46" s="15" t="str">
        <f>IF(K23-I23=0,"-",K23-I23)</f>
        <v>-</v>
      </c>
      <c r="L46" s="23" t="str">
        <f t="shared" si="3"/>
        <v>-</v>
      </c>
      <c r="M46" s="15" t="str">
        <f>IF(M23-K23=0,"-",M23-K23)</f>
        <v>-</v>
      </c>
      <c r="N46" s="23" t="str">
        <f t="shared" si="5"/>
        <v>-</v>
      </c>
      <c r="O46" s="15" t="str">
        <f t="shared" ref="O46:O47" si="55">IF(O23-M23=0,"-",O23-M23)</f>
        <v>-</v>
      </c>
      <c r="P46" s="16" t="str">
        <f t="shared" si="7"/>
        <v>-</v>
      </c>
      <c r="Q46" s="15" t="str">
        <f t="shared" ref="Q46:Q47" si="56">IF(Q23-O23=0,"-",Q23-O23)</f>
        <v>-</v>
      </c>
      <c r="R46" s="16" t="str">
        <f t="shared" si="9"/>
        <v>-</v>
      </c>
      <c r="S46" s="15" t="str">
        <f t="shared" ref="S46:S47" si="57">IF(S23-Q23=0,"-",S23-Q23)</f>
        <v>-</v>
      </c>
      <c r="T46" s="23" t="str">
        <f t="shared" si="11"/>
        <v>-</v>
      </c>
      <c r="U46" s="15" t="str">
        <f t="shared" ref="U46:U47" si="58">IF(U23-S23=0,"-",U23-S23)</f>
        <v>-</v>
      </c>
      <c r="V46" s="23" t="str">
        <f t="shared" si="13"/>
        <v>-</v>
      </c>
      <c r="W46" s="15" t="str">
        <f t="shared" ref="W46:W47" si="59">IF(W23-S23=0,"-",W23-S23)</f>
        <v>-</v>
      </c>
      <c r="X46" s="23" t="str">
        <f t="shared" si="14"/>
        <v>-</v>
      </c>
      <c r="Y46" s="15" t="str">
        <f t="shared" ref="Y46:Y47" si="60">IF(Y23-U23=0,"-",Y23-U23)</f>
        <v>-</v>
      </c>
      <c r="Z46" s="16" t="str">
        <f t="shared" si="16"/>
        <v>-</v>
      </c>
      <c r="AA46" s="15" t="str">
        <f t="shared" ref="AA46:AA47" si="61">IF(AA23-Y23=0,"-",AA23-Y23)</f>
        <v>-</v>
      </c>
      <c r="AB46" s="16" t="str">
        <f t="shared" si="18"/>
        <v>-</v>
      </c>
      <c r="AC46" s="15" t="str">
        <f t="shared" ref="AC46:AC47" si="62">IF(AC23-AA23=0,"-",AC23-AA23)</f>
        <v>-</v>
      </c>
      <c r="AD46" s="16" t="str">
        <f t="shared" si="20"/>
        <v>-</v>
      </c>
      <c r="AE46" s="15" t="str">
        <f t="shared" ref="AE46:AE47" si="63">IF(AE23-AC23=0,"-",AE23-AC23)</f>
        <v>-</v>
      </c>
      <c r="AF46" s="23" t="str">
        <f t="shared" si="22"/>
        <v>-</v>
      </c>
      <c r="AG46" s="15" t="str">
        <f t="shared" ref="AG46:AG47" si="64">IF(AG23-AE23=0,"-",AG23-AE23)</f>
        <v>-</v>
      </c>
      <c r="AH46" s="16" t="str">
        <f t="shared" si="24"/>
        <v>-</v>
      </c>
      <c r="AI46" s="15" t="str">
        <f t="shared" ref="AI46:AI47" si="65">IF(AI23-AG23=0,"-",AI23-AG23)</f>
        <v>-</v>
      </c>
      <c r="AJ46" s="16" t="str">
        <f t="shared" si="26"/>
        <v>-</v>
      </c>
      <c r="AK46" s="15" t="str">
        <f t="shared" ref="AK46:AK47" si="66">IF(AK23-AI23=0,"-",AK23-AI23)</f>
        <v>-</v>
      </c>
      <c r="AL46" s="16" t="str">
        <f t="shared" si="28"/>
        <v>-</v>
      </c>
      <c r="AM46" s="15" t="str">
        <f t="shared" ref="AM46:AM47" si="67">IF(AM23-AK23=0,"-",AM23-AK23)</f>
        <v>-</v>
      </c>
      <c r="AN46" s="23" t="str">
        <f t="shared" si="30"/>
        <v>-</v>
      </c>
      <c r="AO46" s="15" t="str">
        <f t="shared" ref="AO46:AO47" si="68">IF(AO23-AM23=0,"-",AO23-AM23)</f>
        <v>-</v>
      </c>
      <c r="AP46" s="23" t="str">
        <f t="shared" si="54"/>
        <v>-</v>
      </c>
      <c r="AQ46" s="15" t="str">
        <f t="shared" ref="AQ46:AQ47" si="69">IF(AQ23-AO23=0,"-",AQ23-AO23)</f>
        <v>-</v>
      </c>
      <c r="AS46" s="19"/>
      <c r="AT46" s="80"/>
    </row>
    <row r="47" spans="2:46" ht="16.5" thickBot="1" x14ac:dyDescent="0.3">
      <c r="B47" s="5" t="s">
        <v>27</v>
      </c>
      <c r="D47" s="29"/>
      <c r="E47" s="30"/>
      <c r="F47" s="29"/>
      <c r="G47" s="30"/>
      <c r="H47" s="24">
        <f t="shared" si="34"/>
        <v>-9.4397579430668288E-2</v>
      </c>
      <c r="I47" s="17">
        <f>IF(I24-G24=0,"-",I24-G24)</f>
        <v>-0.29308126617095065</v>
      </c>
      <c r="J47" s="24">
        <f t="shared" si="1"/>
        <v>0</v>
      </c>
      <c r="K47" s="17" t="str">
        <f>IF(K24-I24=0,"-",K24-I24)</f>
        <v>-</v>
      </c>
      <c r="L47" s="24">
        <f t="shared" si="3"/>
        <v>2.8757149719087494E-3</v>
      </c>
      <c r="M47" s="17">
        <f>IF(M24-K24=0,"-",M24-K24)</f>
        <v>8.9283876789741923E-3</v>
      </c>
      <c r="N47" s="24">
        <f t="shared" si="5"/>
        <v>0</v>
      </c>
      <c r="O47" s="17" t="str">
        <f t="shared" si="55"/>
        <v>-</v>
      </c>
      <c r="P47" s="18">
        <f t="shared" si="7"/>
        <v>-5.5960994654224105E-2</v>
      </c>
      <c r="Q47" s="17">
        <f t="shared" si="56"/>
        <v>-0.17374512427505445</v>
      </c>
      <c r="R47" s="18">
        <f t="shared" si="9"/>
        <v>2.627139233252862E-3</v>
      </c>
      <c r="S47" s="17">
        <f t="shared" si="57"/>
        <v>8.1566211499591312E-3</v>
      </c>
      <c r="T47" s="24">
        <f t="shared" si="11"/>
        <v>-1.3038025416411969E-5</v>
      </c>
      <c r="U47" s="17">
        <f t="shared" si="58"/>
        <v>-4.0479862094766617E-5</v>
      </c>
      <c r="V47" s="24">
        <f t="shared" si="13"/>
        <v>2.1173467490201103E-2</v>
      </c>
      <c r="W47" s="17">
        <f t="shared" si="59"/>
        <v>6.5697928884025147E-2</v>
      </c>
      <c r="X47" s="24">
        <f t="shared" si="14"/>
        <v>3.3750323025123374E-2</v>
      </c>
      <c r="Y47" s="17">
        <f t="shared" si="60"/>
        <v>0.17052486053376109</v>
      </c>
      <c r="Z47" s="18">
        <f t="shared" si="16"/>
        <v>1.3038025416411969E-5</v>
      </c>
      <c r="AA47" s="17">
        <f t="shared" si="61"/>
        <v>4.0479862094822128E-5</v>
      </c>
      <c r="AB47" s="18">
        <f t="shared" si="18"/>
        <v>0</v>
      </c>
      <c r="AC47" s="17" t="str">
        <f t="shared" si="62"/>
        <v>-</v>
      </c>
      <c r="AD47" s="18">
        <f t="shared" si="20"/>
        <v>0</v>
      </c>
      <c r="AE47" s="17" t="str">
        <f t="shared" si="63"/>
        <v>-</v>
      </c>
      <c r="AF47" s="24">
        <f t="shared" si="22"/>
        <v>2.0349272932436158E-3</v>
      </c>
      <c r="AG47" s="17">
        <f t="shared" si="64"/>
        <v>6.3179487362562958E-3</v>
      </c>
      <c r="AH47" s="18">
        <f t="shared" si="24"/>
        <v>-1.2736957987624642E-4</v>
      </c>
      <c r="AI47" s="17">
        <f t="shared" si="65"/>
        <v>-3.9545121778483683E-4</v>
      </c>
      <c r="AJ47" s="18">
        <f t="shared" si="26"/>
        <v>1.6893040380208113E-3</v>
      </c>
      <c r="AK47" s="17">
        <f t="shared" si="66"/>
        <v>5.2448735380392075E-3</v>
      </c>
      <c r="AL47" s="18">
        <f t="shared" si="28"/>
        <v>1.1433155445983445E-4</v>
      </c>
      <c r="AM47" s="17">
        <f t="shared" si="67"/>
        <v>3.5497135568995919E-4</v>
      </c>
      <c r="AN47" s="24">
        <f t="shared" si="30"/>
        <v>6.2534953201907162E-2</v>
      </c>
      <c r="AO47" s="17">
        <f t="shared" si="68"/>
        <v>0.19790662413890217</v>
      </c>
      <c r="AP47" s="24">
        <f t="shared" si="54"/>
        <v>7.7152807143234026E-2</v>
      </c>
      <c r="AQ47" s="17">
        <f t="shared" si="69"/>
        <v>0.22732226198339051</v>
      </c>
      <c r="AS47" s="19"/>
      <c r="AT47" s="80"/>
    </row>
    <row r="49" spans="2:45" x14ac:dyDescent="0.25">
      <c r="D49" s="19">
        <f>MAX(D30:D47)</f>
        <v>0</v>
      </c>
      <c r="F49" s="19">
        <f>MAX(F30:F47)</f>
        <v>0</v>
      </c>
      <c r="H49" s="19">
        <f>MAX(H30:H47)</f>
        <v>0.25073553448839481</v>
      </c>
      <c r="J49" s="19">
        <f>MAX(J30:J47)</f>
        <v>0</v>
      </c>
      <c r="L49" s="19">
        <f>MAX(L30:L47)</f>
        <v>3.6280923198666049E-3</v>
      </c>
      <c r="N49" s="19">
        <f>MAX(N30:N47)</f>
        <v>0</v>
      </c>
      <c r="P49" s="19">
        <f>MAX(P30:P47)</f>
        <v>4.4642857142855874E-3</v>
      </c>
      <c r="R49" s="19">
        <f>MAX(R30:R47)</f>
        <v>1.033814070352479E-2</v>
      </c>
      <c r="T49" s="19">
        <f>MAX(T30:T47)</f>
        <v>0</v>
      </c>
      <c r="V49" s="19">
        <f>MAX(V30:V47)</f>
        <v>0.10682164170029274</v>
      </c>
      <c r="X49" s="19">
        <f>MAX(X30:X47)</f>
        <v>0.13509597095887016</v>
      </c>
      <c r="Z49" s="19">
        <f>MAX(Z30:Z47)</f>
        <v>6.1446901040596025E-5</v>
      </c>
      <c r="AB49" s="19">
        <f>MAX(AB30:AB47)</f>
        <v>0</v>
      </c>
      <c r="AD49" s="19">
        <f>MAX(AD30:AD47)</f>
        <v>0</v>
      </c>
      <c r="AF49" s="19">
        <f>MAX(AF30:AF47)</f>
        <v>5.7123382102297615E-3</v>
      </c>
      <c r="AH49" s="19">
        <f>MAX(AH30:AH47)</f>
        <v>5.7547420867232191E-4</v>
      </c>
      <c r="AJ49" s="19">
        <f>MAX(AJ30:AJ47)</f>
        <v>8.4821428571428492E-2</v>
      </c>
      <c r="AL49" s="19">
        <f>MAX(AL30:AL47)</f>
        <v>5.3533950701312172E-4</v>
      </c>
      <c r="AN49" s="19">
        <f>MAX(AN30:AN47)</f>
        <v>0.1412226217718211</v>
      </c>
      <c r="AP49" s="19">
        <f>MAX(AP30:AP47)</f>
        <v>0.18847637935014139</v>
      </c>
    </row>
    <row r="50" spans="2:45" ht="179.25" customHeight="1" x14ac:dyDescent="0.25">
      <c r="B50" s="20" t="s">
        <v>29</v>
      </c>
      <c r="C50" s="21"/>
      <c r="D50" s="86"/>
      <c r="E50" s="87"/>
      <c r="F50" s="84"/>
      <c r="G50" s="85"/>
      <c r="H50" s="84" t="s">
        <v>106</v>
      </c>
      <c r="I50" s="85"/>
      <c r="J50" s="84" t="s">
        <v>35</v>
      </c>
      <c r="K50" s="85"/>
      <c r="L50" s="84" t="s">
        <v>35</v>
      </c>
      <c r="M50" s="85"/>
      <c r="N50" s="84" t="s">
        <v>107</v>
      </c>
      <c r="O50" s="85"/>
      <c r="P50" s="84" t="s">
        <v>108</v>
      </c>
      <c r="Q50" s="85"/>
      <c r="R50" s="84" t="s">
        <v>35</v>
      </c>
      <c r="S50" s="85"/>
      <c r="T50" s="84" t="s">
        <v>35</v>
      </c>
      <c r="U50" s="85"/>
      <c r="V50" s="84" t="s">
        <v>36</v>
      </c>
      <c r="W50" s="85"/>
      <c r="X50" s="84" t="s">
        <v>36</v>
      </c>
      <c r="Y50" s="85"/>
      <c r="Z50" s="84" t="s">
        <v>35</v>
      </c>
      <c r="AA50" s="85"/>
      <c r="AB50" s="84" t="s">
        <v>35</v>
      </c>
      <c r="AC50" s="85"/>
      <c r="AD50" s="84" t="s">
        <v>30</v>
      </c>
      <c r="AE50" s="85"/>
      <c r="AF50" s="84" t="s">
        <v>36</v>
      </c>
      <c r="AG50" s="85"/>
      <c r="AH50" s="84" t="s">
        <v>35</v>
      </c>
      <c r="AI50" s="85"/>
      <c r="AJ50" s="84" t="s">
        <v>36</v>
      </c>
      <c r="AK50" s="85"/>
      <c r="AL50" s="84" t="s">
        <v>35</v>
      </c>
      <c r="AM50" s="85"/>
      <c r="AN50" s="84" t="s">
        <v>109</v>
      </c>
      <c r="AO50" s="85"/>
      <c r="AP50" s="88" t="s">
        <v>110</v>
      </c>
      <c r="AQ50" s="89"/>
      <c r="AR50" s="90"/>
      <c r="AS50" s="91"/>
    </row>
  </sheetData>
  <mergeCells count="61">
    <mergeCell ref="AN50:AO50"/>
    <mergeCell ref="AP50:AQ50"/>
    <mergeCell ref="AR50:AS50"/>
    <mergeCell ref="T4:U4"/>
    <mergeCell ref="AL4:AM4"/>
    <mergeCell ref="AN4:AO4"/>
    <mergeCell ref="AP4:AQ4"/>
    <mergeCell ref="AL27:AM27"/>
    <mergeCell ref="AN27:AO27"/>
    <mergeCell ref="AP27:AQ27"/>
    <mergeCell ref="AJ4:AK4"/>
    <mergeCell ref="X27:Y27"/>
    <mergeCell ref="Z27:AA27"/>
    <mergeCell ref="AB27:AC27"/>
    <mergeCell ref="AD27:AE27"/>
    <mergeCell ref="X4:Y4"/>
    <mergeCell ref="Z4:AA4"/>
    <mergeCell ref="AB4:AC4"/>
    <mergeCell ref="AD4:AE4"/>
    <mergeCell ref="AF4:AG4"/>
    <mergeCell ref="AH4:AI4"/>
    <mergeCell ref="AF27:AG27"/>
    <mergeCell ref="AH27:AI27"/>
    <mergeCell ref="AJ27:AK27"/>
    <mergeCell ref="L50:M50"/>
    <mergeCell ref="N50:O50"/>
    <mergeCell ref="P50:Q50"/>
    <mergeCell ref="R50:S50"/>
    <mergeCell ref="T50:U50"/>
    <mergeCell ref="X50:Y50"/>
    <mergeCell ref="L27:M27"/>
    <mergeCell ref="N27:O27"/>
    <mergeCell ref="P27:Q27"/>
    <mergeCell ref="R27:S27"/>
    <mergeCell ref="T27:U27"/>
    <mergeCell ref="AL50:AM50"/>
    <mergeCell ref="Z50:AA50"/>
    <mergeCell ref="AB50:AC50"/>
    <mergeCell ref="AD50:AE50"/>
    <mergeCell ref="AF50:AG50"/>
    <mergeCell ref="AH50:AI50"/>
    <mergeCell ref="AJ50:AK50"/>
    <mergeCell ref="D4:E4"/>
    <mergeCell ref="D50:E50"/>
    <mergeCell ref="F4:G4"/>
    <mergeCell ref="F50:G50"/>
    <mergeCell ref="D27:E27"/>
    <mergeCell ref="F27:G27"/>
    <mergeCell ref="V4:W4"/>
    <mergeCell ref="V27:W27"/>
    <mergeCell ref="V50:W50"/>
    <mergeCell ref="J50:K50"/>
    <mergeCell ref="H4:I4"/>
    <mergeCell ref="H50:I50"/>
    <mergeCell ref="H27:I27"/>
    <mergeCell ref="J27:K27"/>
    <mergeCell ref="J4:K4"/>
    <mergeCell ref="L4:M4"/>
    <mergeCell ref="N4:O4"/>
    <mergeCell ref="P4:Q4"/>
    <mergeCell ref="R4:S4"/>
  </mergeCells>
  <conditionalFormatting sqref="J30:J47 L30:L47 P30:P47 R30:R48 T30:T47 AB30:AB47 AD30:AD47 AF30:AF47 AH30:AH47 AJ30:AJ47 AL30:AL47 AN30:AN47 AP30:AP47 V30:V47 X30:X47 Z30:Z47">
    <cfRule type="cellIs" dxfId="3" priority="2" operator="between">
      <formula>0.03</formula>
      <formula>99.9</formula>
    </cfRule>
    <cfRule type="cellIs" dxfId="2" priority="1" operator="between">
      <formula>-0.03</formula>
      <formula>-9999.9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3"/>
  <sheetViews>
    <sheetView zoomScale="80" zoomScaleNormal="80"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L37" sqref="L37"/>
    </sheetView>
  </sheetViews>
  <sheetFormatPr defaultColWidth="40.85546875" defaultRowHeight="15" customHeight="1" x14ac:dyDescent="0.2"/>
  <cols>
    <col min="1" max="1" width="2" style="40" customWidth="1"/>
    <col min="2" max="2" width="47" style="42" customWidth="1"/>
    <col min="3" max="3" width="22" style="42" bestFit="1" customWidth="1"/>
    <col min="4" max="4" width="5.85546875" style="42" customWidth="1"/>
    <col min="5" max="7" width="10.28515625" style="42" bestFit="1" customWidth="1"/>
    <col min="8" max="8" width="13.140625" style="42" customWidth="1"/>
    <col min="9" max="9" width="15.85546875" style="42" bestFit="1" customWidth="1"/>
    <col min="10" max="10" width="14.85546875" style="42" bestFit="1" customWidth="1"/>
    <col min="11" max="11" width="25.85546875" style="42" bestFit="1" customWidth="1"/>
    <col min="12" max="12" width="35.5703125" style="42" customWidth="1"/>
    <col min="13" max="13" width="12.7109375" style="42" bestFit="1" customWidth="1"/>
    <col min="14" max="14" width="14" style="42" bestFit="1" customWidth="1"/>
    <col min="15" max="16" width="13.42578125" style="42" customWidth="1"/>
    <col min="17" max="17" width="83" style="42" customWidth="1"/>
    <col min="18" max="18" width="11" style="42" customWidth="1"/>
    <col min="19" max="256" width="40.85546875" style="42"/>
    <col min="257" max="257" width="4.85546875" style="42" customWidth="1"/>
    <col min="258" max="258" width="6.42578125" style="42" customWidth="1"/>
    <col min="259" max="259" width="47.42578125" style="42" customWidth="1"/>
    <col min="260" max="260" width="9" style="42" customWidth="1"/>
    <col min="261" max="261" width="5.85546875" style="42" customWidth="1"/>
    <col min="262" max="262" width="17.140625" style="42" customWidth="1"/>
    <col min="263" max="263" width="11.140625" style="42" customWidth="1"/>
    <col min="264" max="264" width="11.7109375" style="42" customWidth="1"/>
    <col min="265" max="265" width="13.42578125" style="42" customWidth="1"/>
    <col min="266" max="266" width="16.28515625" style="42" customWidth="1"/>
    <col min="267" max="267" width="15.85546875" style="42" customWidth="1"/>
    <col min="268" max="268" width="22.7109375" style="42" customWidth="1"/>
    <col min="269" max="269" width="9.42578125" style="42" customWidth="1"/>
    <col min="270" max="270" width="11.28515625" style="42" customWidth="1"/>
    <col min="271" max="271" width="17.42578125" style="42" customWidth="1"/>
    <col min="272" max="272" width="53" style="42" customWidth="1"/>
    <col min="273" max="512" width="40.85546875" style="42"/>
    <col min="513" max="513" width="4.85546875" style="42" customWidth="1"/>
    <col min="514" max="514" width="6.42578125" style="42" customWidth="1"/>
    <col min="515" max="515" width="47.42578125" style="42" customWidth="1"/>
    <col min="516" max="516" width="9" style="42" customWidth="1"/>
    <col min="517" max="517" width="5.85546875" style="42" customWidth="1"/>
    <col min="518" max="518" width="17.140625" style="42" customWidth="1"/>
    <col min="519" max="519" width="11.140625" style="42" customWidth="1"/>
    <col min="520" max="520" width="11.7109375" style="42" customWidth="1"/>
    <col min="521" max="521" width="13.42578125" style="42" customWidth="1"/>
    <col min="522" max="522" width="16.28515625" style="42" customWidth="1"/>
    <col min="523" max="523" width="15.85546875" style="42" customWidth="1"/>
    <col min="524" max="524" width="22.7109375" style="42" customWidth="1"/>
    <col min="525" max="525" width="9.42578125" style="42" customWidth="1"/>
    <col min="526" max="526" width="11.28515625" style="42" customWidth="1"/>
    <col min="527" max="527" width="17.42578125" style="42" customWidth="1"/>
    <col min="528" max="528" width="53" style="42" customWidth="1"/>
    <col min="529" max="768" width="40.85546875" style="42"/>
    <col min="769" max="769" width="4.85546875" style="42" customWidth="1"/>
    <col min="770" max="770" width="6.42578125" style="42" customWidth="1"/>
    <col min="771" max="771" width="47.42578125" style="42" customWidth="1"/>
    <col min="772" max="772" width="9" style="42" customWidth="1"/>
    <col min="773" max="773" width="5.85546875" style="42" customWidth="1"/>
    <col min="774" max="774" width="17.140625" style="42" customWidth="1"/>
    <col min="775" max="775" width="11.140625" style="42" customWidth="1"/>
    <col min="776" max="776" width="11.7109375" style="42" customWidth="1"/>
    <col min="777" max="777" width="13.42578125" style="42" customWidth="1"/>
    <col min="778" max="778" width="16.28515625" style="42" customWidth="1"/>
    <col min="779" max="779" width="15.85546875" style="42" customWidth="1"/>
    <col min="780" max="780" width="22.7109375" style="42" customWidth="1"/>
    <col min="781" max="781" width="9.42578125" style="42" customWidth="1"/>
    <col min="782" max="782" width="11.28515625" style="42" customWidth="1"/>
    <col min="783" max="783" width="17.42578125" style="42" customWidth="1"/>
    <col min="784" max="784" width="53" style="42" customWidth="1"/>
    <col min="785" max="1024" width="40.85546875" style="42"/>
    <col min="1025" max="1025" width="4.85546875" style="42" customWidth="1"/>
    <col min="1026" max="1026" width="6.42578125" style="42" customWidth="1"/>
    <col min="1027" max="1027" width="47.42578125" style="42" customWidth="1"/>
    <col min="1028" max="1028" width="9" style="42" customWidth="1"/>
    <col min="1029" max="1029" width="5.85546875" style="42" customWidth="1"/>
    <col min="1030" max="1030" width="17.140625" style="42" customWidth="1"/>
    <col min="1031" max="1031" width="11.140625" style="42" customWidth="1"/>
    <col min="1032" max="1032" width="11.7109375" style="42" customWidth="1"/>
    <col min="1033" max="1033" width="13.42578125" style="42" customWidth="1"/>
    <col min="1034" max="1034" width="16.28515625" style="42" customWidth="1"/>
    <col min="1035" max="1035" width="15.85546875" style="42" customWidth="1"/>
    <col min="1036" max="1036" width="22.7109375" style="42" customWidth="1"/>
    <col min="1037" max="1037" width="9.42578125" style="42" customWidth="1"/>
    <col min="1038" max="1038" width="11.28515625" style="42" customWidth="1"/>
    <col min="1039" max="1039" width="17.42578125" style="42" customWidth="1"/>
    <col min="1040" max="1040" width="53" style="42" customWidth="1"/>
    <col min="1041" max="1280" width="40.85546875" style="42"/>
    <col min="1281" max="1281" width="4.85546875" style="42" customWidth="1"/>
    <col min="1282" max="1282" width="6.42578125" style="42" customWidth="1"/>
    <col min="1283" max="1283" width="47.42578125" style="42" customWidth="1"/>
    <col min="1284" max="1284" width="9" style="42" customWidth="1"/>
    <col min="1285" max="1285" width="5.85546875" style="42" customWidth="1"/>
    <col min="1286" max="1286" width="17.140625" style="42" customWidth="1"/>
    <col min="1287" max="1287" width="11.140625" style="42" customWidth="1"/>
    <col min="1288" max="1288" width="11.7109375" style="42" customWidth="1"/>
    <col min="1289" max="1289" width="13.42578125" style="42" customWidth="1"/>
    <col min="1290" max="1290" width="16.28515625" style="42" customWidth="1"/>
    <col min="1291" max="1291" width="15.85546875" style="42" customWidth="1"/>
    <col min="1292" max="1292" width="22.7109375" style="42" customWidth="1"/>
    <col min="1293" max="1293" width="9.42578125" style="42" customWidth="1"/>
    <col min="1294" max="1294" width="11.28515625" style="42" customWidth="1"/>
    <col min="1295" max="1295" width="17.42578125" style="42" customWidth="1"/>
    <col min="1296" max="1296" width="53" style="42" customWidth="1"/>
    <col min="1297" max="1536" width="40.85546875" style="42"/>
    <col min="1537" max="1537" width="4.85546875" style="42" customWidth="1"/>
    <col min="1538" max="1538" width="6.42578125" style="42" customWidth="1"/>
    <col min="1539" max="1539" width="47.42578125" style="42" customWidth="1"/>
    <col min="1540" max="1540" width="9" style="42" customWidth="1"/>
    <col min="1541" max="1541" width="5.85546875" style="42" customWidth="1"/>
    <col min="1542" max="1542" width="17.140625" style="42" customWidth="1"/>
    <col min="1543" max="1543" width="11.140625" style="42" customWidth="1"/>
    <col min="1544" max="1544" width="11.7109375" style="42" customWidth="1"/>
    <col min="1545" max="1545" width="13.42578125" style="42" customWidth="1"/>
    <col min="1546" max="1546" width="16.28515625" style="42" customWidth="1"/>
    <col min="1547" max="1547" width="15.85546875" style="42" customWidth="1"/>
    <col min="1548" max="1548" width="22.7109375" style="42" customWidth="1"/>
    <col min="1549" max="1549" width="9.42578125" style="42" customWidth="1"/>
    <col min="1550" max="1550" width="11.28515625" style="42" customWidth="1"/>
    <col min="1551" max="1551" width="17.42578125" style="42" customWidth="1"/>
    <col min="1552" max="1552" width="53" style="42" customWidth="1"/>
    <col min="1553" max="1792" width="40.85546875" style="42"/>
    <col min="1793" max="1793" width="4.85546875" style="42" customWidth="1"/>
    <col min="1794" max="1794" width="6.42578125" style="42" customWidth="1"/>
    <col min="1795" max="1795" width="47.42578125" style="42" customWidth="1"/>
    <col min="1796" max="1796" width="9" style="42" customWidth="1"/>
    <col min="1797" max="1797" width="5.85546875" style="42" customWidth="1"/>
    <col min="1798" max="1798" width="17.140625" style="42" customWidth="1"/>
    <col min="1799" max="1799" width="11.140625" style="42" customWidth="1"/>
    <col min="1800" max="1800" width="11.7109375" style="42" customWidth="1"/>
    <col min="1801" max="1801" width="13.42578125" style="42" customWidth="1"/>
    <col min="1802" max="1802" width="16.28515625" style="42" customWidth="1"/>
    <col min="1803" max="1803" width="15.85546875" style="42" customWidth="1"/>
    <col min="1804" max="1804" width="22.7109375" style="42" customWidth="1"/>
    <col min="1805" max="1805" width="9.42578125" style="42" customWidth="1"/>
    <col min="1806" max="1806" width="11.28515625" style="42" customWidth="1"/>
    <col min="1807" max="1807" width="17.42578125" style="42" customWidth="1"/>
    <col min="1808" max="1808" width="53" style="42" customWidth="1"/>
    <col min="1809" max="2048" width="40.85546875" style="42"/>
    <col min="2049" max="2049" width="4.85546875" style="42" customWidth="1"/>
    <col min="2050" max="2050" width="6.42578125" style="42" customWidth="1"/>
    <col min="2051" max="2051" width="47.42578125" style="42" customWidth="1"/>
    <col min="2052" max="2052" width="9" style="42" customWidth="1"/>
    <col min="2053" max="2053" width="5.85546875" style="42" customWidth="1"/>
    <col min="2054" max="2054" width="17.140625" style="42" customWidth="1"/>
    <col min="2055" max="2055" width="11.140625" style="42" customWidth="1"/>
    <col min="2056" max="2056" width="11.7109375" style="42" customWidth="1"/>
    <col min="2057" max="2057" width="13.42578125" style="42" customWidth="1"/>
    <col min="2058" max="2058" width="16.28515625" style="42" customWidth="1"/>
    <col min="2059" max="2059" width="15.85546875" style="42" customWidth="1"/>
    <col min="2060" max="2060" width="22.7109375" style="42" customWidth="1"/>
    <col min="2061" max="2061" width="9.42578125" style="42" customWidth="1"/>
    <col min="2062" max="2062" width="11.28515625" style="42" customWidth="1"/>
    <col min="2063" max="2063" width="17.42578125" style="42" customWidth="1"/>
    <col min="2064" max="2064" width="53" style="42" customWidth="1"/>
    <col min="2065" max="2304" width="40.85546875" style="42"/>
    <col min="2305" max="2305" width="4.85546875" style="42" customWidth="1"/>
    <col min="2306" max="2306" width="6.42578125" style="42" customWidth="1"/>
    <col min="2307" max="2307" width="47.42578125" style="42" customWidth="1"/>
    <col min="2308" max="2308" width="9" style="42" customWidth="1"/>
    <col min="2309" max="2309" width="5.85546875" style="42" customWidth="1"/>
    <col min="2310" max="2310" width="17.140625" style="42" customWidth="1"/>
    <col min="2311" max="2311" width="11.140625" style="42" customWidth="1"/>
    <col min="2312" max="2312" width="11.7109375" style="42" customWidth="1"/>
    <col min="2313" max="2313" width="13.42578125" style="42" customWidth="1"/>
    <col min="2314" max="2314" width="16.28515625" style="42" customWidth="1"/>
    <col min="2315" max="2315" width="15.85546875" style="42" customWidth="1"/>
    <col min="2316" max="2316" width="22.7109375" style="42" customWidth="1"/>
    <col min="2317" max="2317" width="9.42578125" style="42" customWidth="1"/>
    <col min="2318" max="2318" width="11.28515625" style="42" customWidth="1"/>
    <col min="2319" max="2319" width="17.42578125" style="42" customWidth="1"/>
    <col min="2320" max="2320" width="53" style="42" customWidth="1"/>
    <col min="2321" max="2560" width="40.85546875" style="42"/>
    <col min="2561" max="2561" width="4.85546875" style="42" customWidth="1"/>
    <col min="2562" max="2562" width="6.42578125" style="42" customWidth="1"/>
    <col min="2563" max="2563" width="47.42578125" style="42" customWidth="1"/>
    <col min="2564" max="2564" width="9" style="42" customWidth="1"/>
    <col min="2565" max="2565" width="5.85546875" style="42" customWidth="1"/>
    <col min="2566" max="2566" width="17.140625" style="42" customWidth="1"/>
    <col min="2567" max="2567" width="11.140625" style="42" customWidth="1"/>
    <col min="2568" max="2568" width="11.7109375" style="42" customWidth="1"/>
    <col min="2569" max="2569" width="13.42578125" style="42" customWidth="1"/>
    <col min="2570" max="2570" width="16.28515625" style="42" customWidth="1"/>
    <col min="2571" max="2571" width="15.85546875" style="42" customWidth="1"/>
    <col min="2572" max="2572" width="22.7109375" style="42" customWidth="1"/>
    <col min="2573" max="2573" width="9.42578125" style="42" customWidth="1"/>
    <col min="2574" max="2574" width="11.28515625" style="42" customWidth="1"/>
    <col min="2575" max="2575" width="17.42578125" style="42" customWidth="1"/>
    <col min="2576" max="2576" width="53" style="42" customWidth="1"/>
    <col min="2577" max="2816" width="40.85546875" style="42"/>
    <col min="2817" max="2817" width="4.85546875" style="42" customWidth="1"/>
    <col min="2818" max="2818" width="6.42578125" style="42" customWidth="1"/>
    <col min="2819" max="2819" width="47.42578125" style="42" customWidth="1"/>
    <col min="2820" max="2820" width="9" style="42" customWidth="1"/>
    <col min="2821" max="2821" width="5.85546875" style="42" customWidth="1"/>
    <col min="2822" max="2822" width="17.140625" style="42" customWidth="1"/>
    <col min="2823" max="2823" width="11.140625" style="42" customWidth="1"/>
    <col min="2824" max="2824" width="11.7109375" style="42" customWidth="1"/>
    <col min="2825" max="2825" width="13.42578125" style="42" customWidth="1"/>
    <col min="2826" max="2826" width="16.28515625" style="42" customWidth="1"/>
    <col min="2827" max="2827" width="15.85546875" style="42" customWidth="1"/>
    <col min="2828" max="2828" width="22.7109375" style="42" customWidth="1"/>
    <col min="2829" max="2829" width="9.42578125" style="42" customWidth="1"/>
    <col min="2830" max="2830" width="11.28515625" style="42" customWidth="1"/>
    <col min="2831" max="2831" width="17.42578125" style="42" customWidth="1"/>
    <col min="2832" max="2832" width="53" style="42" customWidth="1"/>
    <col min="2833" max="3072" width="40.85546875" style="42"/>
    <col min="3073" max="3073" width="4.85546875" style="42" customWidth="1"/>
    <col min="3074" max="3074" width="6.42578125" style="42" customWidth="1"/>
    <col min="3075" max="3075" width="47.42578125" style="42" customWidth="1"/>
    <col min="3076" max="3076" width="9" style="42" customWidth="1"/>
    <col min="3077" max="3077" width="5.85546875" style="42" customWidth="1"/>
    <col min="3078" max="3078" width="17.140625" style="42" customWidth="1"/>
    <col min="3079" max="3079" width="11.140625" style="42" customWidth="1"/>
    <col min="3080" max="3080" width="11.7109375" style="42" customWidth="1"/>
    <col min="3081" max="3081" width="13.42578125" style="42" customWidth="1"/>
    <col min="3082" max="3082" width="16.28515625" style="42" customWidth="1"/>
    <col min="3083" max="3083" width="15.85546875" style="42" customWidth="1"/>
    <col min="3084" max="3084" width="22.7109375" style="42" customWidth="1"/>
    <col min="3085" max="3085" width="9.42578125" style="42" customWidth="1"/>
    <col min="3086" max="3086" width="11.28515625" style="42" customWidth="1"/>
    <col min="3087" max="3087" width="17.42578125" style="42" customWidth="1"/>
    <col min="3088" max="3088" width="53" style="42" customWidth="1"/>
    <col min="3089" max="3328" width="40.85546875" style="42"/>
    <col min="3329" max="3329" width="4.85546875" style="42" customWidth="1"/>
    <col min="3330" max="3330" width="6.42578125" style="42" customWidth="1"/>
    <col min="3331" max="3331" width="47.42578125" style="42" customWidth="1"/>
    <col min="3332" max="3332" width="9" style="42" customWidth="1"/>
    <col min="3333" max="3333" width="5.85546875" style="42" customWidth="1"/>
    <col min="3334" max="3334" width="17.140625" style="42" customWidth="1"/>
    <col min="3335" max="3335" width="11.140625" style="42" customWidth="1"/>
    <col min="3336" max="3336" width="11.7109375" style="42" customWidth="1"/>
    <col min="3337" max="3337" width="13.42578125" style="42" customWidth="1"/>
    <col min="3338" max="3338" width="16.28515625" style="42" customWidth="1"/>
    <col min="3339" max="3339" width="15.85546875" style="42" customWidth="1"/>
    <col min="3340" max="3340" width="22.7109375" style="42" customWidth="1"/>
    <col min="3341" max="3341" width="9.42578125" style="42" customWidth="1"/>
    <col min="3342" max="3342" width="11.28515625" style="42" customWidth="1"/>
    <col min="3343" max="3343" width="17.42578125" style="42" customWidth="1"/>
    <col min="3344" max="3344" width="53" style="42" customWidth="1"/>
    <col min="3345" max="3584" width="40.85546875" style="42"/>
    <col min="3585" max="3585" width="4.85546875" style="42" customWidth="1"/>
    <col min="3586" max="3586" width="6.42578125" style="42" customWidth="1"/>
    <col min="3587" max="3587" width="47.42578125" style="42" customWidth="1"/>
    <col min="3588" max="3588" width="9" style="42" customWidth="1"/>
    <col min="3589" max="3589" width="5.85546875" style="42" customWidth="1"/>
    <col min="3590" max="3590" width="17.140625" style="42" customWidth="1"/>
    <col min="3591" max="3591" width="11.140625" style="42" customWidth="1"/>
    <col min="3592" max="3592" width="11.7109375" style="42" customWidth="1"/>
    <col min="3593" max="3593" width="13.42578125" style="42" customWidth="1"/>
    <col min="3594" max="3594" width="16.28515625" style="42" customWidth="1"/>
    <col min="3595" max="3595" width="15.85546875" style="42" customWidth="1"/>
    <col min="3596" max="3596" width="22.7109375" style="42" customWidth="1"/>
    <col min="3597" max="3597" width="9.42578125" style="42" customWidth="1"/>
    <col min="3598" max="3598" width="11.28515625" style="42" customWidth="1"/>
    <col min="3599" max="3599" width="17.42578125" style="42" customWidth="1"/>
    <col min="3600" max="3600" width="53" style="42" customWidth="1"/>
    <col min="3601" max="3840" width="40.85546875" style="42"/>
    <col min="3841" max="3841" width="4.85546875" style="42" customWidth="1"/>
    <col min="3842" max="3842" width="6.42578125" style="42" customWidth="1"/>
    <col min="3843" max="3843" width="47.42578125" style="42" customWidth="1"/>
    <col min="3844" max="3844" width="9" style="42" customWidth="1"/>
    <col min="3845" max="3845" width="5.85546875" style="42" customWidth="1"/>
    <col min="3846" max="3846" width="17.140625" style="42" customWidth="1"/>
    <col min="3847" max="3847" width="11.140625" style="42" customWidth="1"/>
    <col min="3848" max="3848" width="11.7109375" style="42" customWidth="1"/>
    <col min="3849" max="3849" width="13.42578125" style="42" customWidth="1"/>
    <col min="3850" max="3850" width="16.28515625" style="42" customWidth="1"/>
    <col min="3851" max="3851" width="15.85546875" style="42" customWidth="1"/>
    <col min="3852" max="3852" width="22.7109375" style="42" customWidth="1"/>
    <col min="3853" max="3853" width="9.42578125" style="42" customWidth="1"/>
    <col min="3854" max="3854" width="11.28515625" style="42" customWidth="1"/>
    <col min="3855" max="3855" width="17.42578125" style="42" customWidth="1"/>
    <col min="3856" max="3856" width="53" style="42" customWidth="1"/>
    <col min="3857" max="4096" width="40.85546875" style="42"/>
    <col min="4097" max="4097" width="4.85546875" style="42" customWidth="1"/>
    <col min="4098" max="4098" width="6.42578125" style="42" customWidth="1"/>
    <col min="4099" max="4099" width="47.42578125" style="42" customWidth="1"/>
    <col min="4100" max="4100" width="9" style="42" customWidth="1"/>
    <col min="4101" max="4101" width="5.85546875" style="42" customWidth="1"/>
    <col min="4102" max="4102" width="17.140625" style="42" customWidth="1"/>
    <col min="4103" max="4103" width="11.140625" style="42" customWidth="1"/>
    <col min="4104" max="4104" width="11.7109375" style="42" customWidth="1"/>
    <col min="4105" max="4105" width="13.42578125" style="42" customWidth="1"/>
    <col min="4106" max="4106" width="16.28515625" style="42" customWidth="1"/>
    <col min="4107" max="4107" width="15.85546875" style="42" customWidth="1"/>
    <col min="4108" max="4108" width="22.7109375" style="42" customWidth="1"/>
    <col min="4109" max="4109" width="9.42578125" style="42" customWidth="1"/>
    <col min="4110" max="4110" width="11.28515625" style="42" customWidth="1"/>
    <col min="4111" max="4111" width="17.42578125" style="42" customWidth="1"/>
    <col min="4112" max="4112" width="53" style="42" customWidth="1"/>
    <col min="4113" max="4352" width="40.85546875" style="42"/>
    <col min="4353" max="4353" width="4.85546875" style="42" customWidth="1"/>
    <col min="4354" max="4354" width="6.42578125" style="42" customWidth="1"/>
    <col min="4355" max="4355" width="47.42578125" style="42" customWidth="1"/>
    <col min="4356" max="4356" width="9" style="42" customWidth="1"/>
    <col min="4357" max="4357" width="5.85546875" style="42" customWidth="1"/>
    <col min="4358" max="4358" width="17.140625" style="42" customWidth="1"/>
    <col min="4359" max="4359" width="11.140625" style="42" customWidth="1"/>
    <col min="4360" max="4360" width="11.7109375" style="42" customWidth="1"/>
    <col min="4361" max="4361" width="13.42578125" style="42" customWidth="1"/>
    <col min="4362" max="4362" width="16.28515625" style="42" customWidth="1"/>
    <col min="4363" max="4363" width="15.85546875" style="42" customWidth="1"/>
    <col min="4364" max="4364" width="22.7109375" style="42" customWidth="1"/>
    <col min="4365" max="4365" width="9.42578125" style="42" customWidth="1"/>
    <col min="4366" max="4366" width="11.28515625" style="42" customWidth="1"/>
    <col min="4367" max="4367" width="17.42578125" style="42" customWidth="1"/>
    <col min="4368" max="4368" width="53" style="42" customWidth="1"/>
    <col min="4369" max="4608" width="40.85546875" style="42"/>
    <col min="4609" max="4609" width="4.85546875" style="42" customWidth="1"/>
    <col min="4610" max="4610" width="6.42578125" style="42" customWidth="1"/>
    <col min="4611" max="4611" width="47.42578125" style="42" customWidth="1"/>
    <col min="4612" max="4612" width="9" style="42" customWidth="1"/>
    <col min="4613" max="4613" width="5.85546875" style="42" customWidth="1"/>
    <col min="4614" max="4614" width="17.140625" style="42" customWidth="1"/>
    <col min="4615" max="4615" width="11.140625" style="42" customWidth="1"/>
    <col min="4616" max="4616" width="11.7109375" style="42" customWidth="1"/>
    <col min="4617" max="4617" width="13.42578125" style="42" customWidth="1"/>
    <col min="4618" max="4618" width="16.28515625" style="42" customWidth="1"/>
    <col min="4619" max="4619" width="15.85546875" style="42" customWidth="1"/>
    <col min="4620" max="4620" width="22.7109375" style="42" customWidth="1"/>
    <col min="4621" max="4621" width="9.42578125" style="42" customWidth="1"/>
    <col min="4622" max="4622" width="11.28515625" style="42" customWidth="1"/>
    <col min="4623" max="4623" width="17.42578125" style="42" customWidth="1"/>
    <col min="4624" max="4624" width="53" style="42" customWidth="1"/>
    <col min="4625" max="4864" width="40.85546875" style="42"/>
    <col min="4865" max="4865" width="4.85546875" style="42" customWidth="1"/>
    <col min="4866" max="4866" width="6.42578125" style="42" customWidth="1"/>
    <col min="4867" max="4867" width="47.42578125" style="42" customWidth="1"/>
    <col min="4868" max="4868" width="9" style="42" customWidth="1"/>
    <col min="4869" max="4869" width="5.85546875" style="42" customWidth="1"/>
    <col min="4870" max="4870" width="17.140625" style="42" customWidth="1"/>
    <col min="4871" max="4871" width="11.140625" style="42" customWidth="1"/>
    <col min="4872" max="4872" width="11.7109375" style="42" customWidth="1"/>
    <col min="4873" max="4873" width="13.42578125" style="42" customWidth="1"/>
    <col min="4874" max="4874" width="16.28515625" style="42" customWidth="1"/>
    <col min="4875" max="4875" width="15.85546875" style="42" customWidth="1"/>
    <col min="4876" max="4876" width="22.7109375" style="42" customWidth="1"/>
    <col min="4877" max="4877" width="9.42578125" style="42" customWidth="1"/>
    <col min="4878" max="4878" width="11.28515625" style="42" customWidth="1"/>
    <col min="4879" max="4879" width="17.42578125" style="42" customWidth="1"/>
    <col min="4880" max="4880" width="53" style="42" customWidth="1"/>
    <col min="4881" max="5120" width="40.85546875" style="42"/>
    <col min="5121" max="5121" width="4.85546875" style="42" customWidth="1"/>
    <col min="5122" max="5122" width="6.42578125" style="42" customWidth="1"/>
    <col min="5123" max="5123" width="47.42578125" style="42" customWidth="1"/>
    <col min="5124" max="5124" width="9" style="42" customWidth="1"/>
    <col min="5125" max="5125" width="5.85546875" style="42" customWidth="1"/>
    <col min="5126" max="5126" width="17.140625" style="42" customWidth="1"/>
    <col min="5127" max="5127" width="11.140625" style="42" customWidth="1"/>
    <col min="5128" max="5128" width="11.7109375" style="42" customWidth="1"/>
    <col min="5129" max="5129" width="13.42578125" style="42" customWidth="1"/>
    <col min="5130" max="5130" width="16.28515625" style="42" customWidth="1"/>
    <col min="5131" max="5131" width="15.85546875" style="42" customWidth="1"/>
    <col min="5132" max="5132" width="22.7109375" style="42" customWidth="1"/>
    <col min="5133" max="5133" width="9.42578125" style="42" customWidth="1"/>
    <col min="5134" max="5134" width="11.28515625" style="42" customWidth="1"/>
    <col min="5135" max="5135" width="17.42578125" style="42" customWidth="1"/>
    <col min="5136" max="5136" width="53" style="42" customWidth="1"/>
    <col min="5137" max="5376" width="40.85546875" style="42"/>
    <col min="5377" max="5377" width="4.85546875" style="42" customWidth="1"/>
    <col min="5378" max="5378" width="6.42578125" style="42" customWidth="1"/>
    <col min="5379" max="5379" width="47.42578125" style="42" customWidth="1"/>
    <col min="5380" max="5380" width="9" style="42" customWidth="1"/>
    <col min="5381" max="5381" width="5.85546875" style="42" customWidth="1"/>
    <col min="5382" max="5382" width="17.140625" style="42" customWidth="1"/>
    <col min="5383" max="5383" width="11.140625" style="42" customWidth="1"/>
    <col min="5384" max="5384" width="11.7109375" style="42" customWidth="1"/>
    <col min="5385" max="5385" width="13.42578125" style="42" customWidth="1"/>
    <col min="5386" max="5386" width="16.28515625" style="42" customWidth="1"/>
    <col min="5387" max="5387" width="15.85546875" style="42" customWidth="1"/>
    <col min="5388" max="5388" width="22.7109375" style="42" customWidth="1"/>
    <col min="5389" max="5389" width="9.42578125" style="42" customWidth="1"/>
    <col min="5390" max="5390" width="11.28515625" style="42" customWidth="1"/>
    <col min="5391" max="5391" width="17.42578125" style="42" customWidth="1"/>
    <col min="5392" max="5392" width="53" style="42" customWidth="1"/>
    <col min="5393" max="5632" width="40.85546875" style="42"/>
    <col min="5633" max="5633" width="4.85546875" style="42" customWidth="1"/>
    <col min="5634" max="5634" width="6.42578125" style="42" customWidth="1"/>
    <col min="5635" max="5635" width="47.42578125" style="42" customWidth="1"/>
    <col min="5636" max="5636" width="9" style="42" customWidth="1"/>
    <col min="5637" max="5637" width="5.85546875" style="42" customWidth="1"/>
    <col min="5638" max="5638" width="17.140625" style="42" customWidth="1"/>
    <col min="5639" max="5639" width="11.140625" style="42" customWidth="1"/>
    <col min="5640" max="5640" width="11.7109375" style="42" customWidth="1"/>
    <col min="5641" max="5641" width="13.42578125" style="42" customWidth="1"/>
    <col min="5642" max="5642" width="16.28515625" style="42" customWidth="1"/>
    <col min="5643" max="5643" width="15.85546875" style="42" customWidth="1"/>
    <col min="5644" max="5644" width="22.7109375" style="42" customWidth="1"/>
    <col min="5645" max="5645" width="9.42578125" style="42" customWidth="1"/>
    <col min="5646" max="5646" width="11.28515625" style="42" customWidth="1"/>
    <col min="5647" max="5647" width="17.42578125" style="42" customWidth="1"/>
    <col min="5648" max="5648" width="53" style="42" customWidth="1"/>
    <col min="5649" max="5888" width="40.85546875" style="42"/>
    <col min="5889" max="5889" width="4.85546875" style="42" customWidth="1"/>
    <col min="5890" max="5890" width="6.42578125" style="42" customWidth="1"/>
    <col min="5891" max="5891" width="47.42578125" style="42" customWidth="1"/>
    <col min="5892" max="5892" width="9" style="42" customWidth="1"/>
    <col min="5893" max="5893" width="5.85546875" style="42" customWidth="1"/>
    <col min="5894" max="5894" width="17.140625" style="42" customWidth="1"/>
    <col min="5895" max="5895" width="11.140625" style="42" customWidth="1"/>
    <col min="5896" max="5896" width="11.7109375" style="42" customWidth="1"/>
    <col min="5897" max="5897" width="13.42578125" style="42" customWidth="1"/>
    <col min="5898" max="5898" width="16.28515625" style="42" customWidth="1"/>
    <col min="5899" max="5899" width="15.85546875" style="42" customWidth="1"/>
    <col min="5900" max="5900" width="22.7109375" style="42" customWidth="1"/>
    <col min="5901" max="5901" width="9.42578125" style="42" customWidth="1"/>
    <col min="5902" max="5902" width="11.28515625" style="42" customWidth="1"/>
    <col min="5903" max="5903" width="17.42578125" style="42" customWidth="1"/>
    <col min="5904" max="5904" width="53" style="42" customWidth="1"/>
    <col min="5905" max="6144" width="40.85546875" style="42"/>
    <col min="6145" max="6145" width="4.85546875" style="42" customWidth="1"/>
    <col min="6146" max="6146" width="6.42578125" style="42" customWidth="1"/>
    <col min="6147" max="6147" width="47.42578125" style="42" customWidth="1"/>
    <col min="6148" max="6148" width="9" style="42" customWidth="1"/>
    <col min="6149" max="6149" width="5.85546875" style="42" customWidth="1"/>
    <col min="6150" max="6150" width="17.140625" style="42" customWidth="1"/>
    <col min="6151" max="6151" width="11.140625" style="42" customWidth="1"/>
    <col min="6152" max="6152" width="11.7109375" style="42" customWidth="1"/>
    <col min="6153" max="6153" width="13.42578125" style="42" customWidth="1"/>
    <col min="6154" max="6154" width="16.28515625" style="42" customWidth="1"/>
    <col min="6155" max="6155" width="15.85546875" style="42" customWidth="1"/>
    <col min="6156" max="6156" width="22.7109375" style="42" customWidth="1"/>
    <col min="6157" max="6157" width="9.42578125" style="42" customWidth="1"/>
    <col min="6158" max="6158" width="11.28515625" style="42" customWidth="1"/>
    <col min="6159" max="6159" width="17.42578125" style="42" customWidth="1"/>
    <col min="6160" max="6160" width="53" style="42" customWidth="1"/>
    <col min="6161" max="6400" width="40.85546875" style="42"/>
    <col min="6401" max="6401" width="4.85546875" style="42" customWidth="1"/>
    <col min="6402" max="6402" width="6.42578125" style="42" customWidth="1"/>
    <col min="6403" max="6403" width="47.42578125" style="42" customWidth="1"/>
    <col min="6404" max="6404" width="9" style="42" customWidth="1"/>
    <col min="6405" max="6405" width="5.85546875" style="42" customWidth="1"/>
    <col min="6406" max="6406" width="17.140625" style="42" customWidth="1"/>
    <col min="6407" max="6407" width="11.140625" style="42" customWidth="1"/>
    <col min="6408" max="6408" width="11.7109375" style="42" customWidth="1"/>
    <col min="6409" max="6409" width="13.42578125" style="42" customWidth="1"/>
    <col min="6410" max="6410" width="16.28515625" style="42" customWidth="1"/>
    <col min="6411" max="6411" width="15.85546875" style="42" customWidth="1"/>
    <col min="6412" max="6412" width="22.7109375" style="42" customWidth="1"/>
    <col min="6413" max="6413" width="9.42578125" style="42" customWidth="1"/>
    <col min="6414" max="6414" width="11.28515625" style="42" customWidth="1"/>
    <col min="6415" max="6415" width="17.42578125" style="42" customWidth="1"/>
    <col min="6416" max="6416" width="53" style="42" customWidth="1"/>
    <col min="6417" max="6656" width="40.85546875" style="42"/>
    <col min="6657" max="6657" width="4.85546875" style="42" customWidth="1"/>
    <col min="6658" max="6658" width="6.42578125" style="42" customWidth="1"/>
    <col min="6659" max="6659" width="47.42578125" style="42" customWidth="1"/>
    <col min="6660" max="6660" width="9" style="42" customWidth="1"/>
    <col min="6661" max="6661" width="5.85546875" style="42" customWidth="1"/>
    <col min="6662" max="6662" width="17.140625" style="42" customWidth="1"/>
    <col min="6663" max="6663" width="11.140625" style="42" customWidth="1"/>
    <col min="6664" max="6664" width="11.7109375" style="42" customWidth="1"/>
    <col min="6665" max="6665" width="13.42578125" style="42" customWidth="1"/>
    <col min="6666" max="6666" width="16.28515625" style="42" customWidth="1"/>
    <col min="6667" max="6667" width="15.85546875" style="42" customWidth="1"/>
    <col min="6668" max="6668" width="22.7109375" style="42" customWidth="1"/>
    <col min="6669" max="6669" width="9.42578125" style="42" customWidth="1"/>
    <col min="6670" max="6670" width="11.28515625" style="42" customWidth="1"/>
    <col min="6671" max="6671" width="17.42578125" style="42" customWidth="1"/>
    <col min="6672" max="6672" width="53" style="42" customWidth="1"/>
    <col min="6673" max="6912" width="40.85546875" style="42"/>
    <col min="6913" max="6913" width="4.85546875" style="42" customWidth="1"/>
    <col min="6914" max="6914" width="6.42578125" style="42" customWidth="1"/>
    <col min="6915" max="6915" width="47.42578125" style="42" customWidth="1"/>
    <col min="6916" max="6916" width="9" style="42" customWidth="1"/>
    <col min="6917" max="6917" width="5.85546875" style="42" customWidth="1"/>
    <col min="6918" max="6918" width="17.140625" style="42" customWidth="1"/>
    <col min="6919" max="6919" width="11.140625" style="42" customWidth="1"/>
    <col min="6920" max="6920" width="11.7109375" style="42" customWidth="1"/>
    <col min="6921" max="6921" width="13.42578125" style="42" customWidth="1"/>
    <col min="6922" max="6922" width="16.28515625" style="42" customWidth="1"/>
    <col min="6923" max="6923" width="15.85546875" style="42" customWidth="1"/>
    <col min="6924" max="6924" width="22.7109375" style="42" customWidth="1"/>
    <col min="6925" max="6925" width="9.42578125" style="42" customWidth="1"/>
    <col min="6926" max="6926" width="11.28515625" style="42" customWidth="1"/>
    <col min="6927" max="6927" width="17.42578125" style="42" customWidth="1"/>
    <col min="6928" max="6928" width="53" style="42" customWidth="1"/>
    <col min="6929" max="7168" width="40.85546875" style="42"/>
    <col min="7169" max="7169" width="4.85546875" style="42" customWidth="1"/>
    <col min="7170" max="7170" width="6.42578125" style="42" customWidth="1"/>
    <col min="7171" max="7171" width="47.42578125" style="42" customWidth="1"/>
    <col min="7172" max="7172" width="9" style="42" customWidth="1"/>
    <col min="7173" max="7173" width="5.85546875" style="42" customWidth="1"/>
    <col min="7174" max="7174" width="17.140625" style="42" customWidth="1"/>
    <col min="7175" max="7175" width="11.140625" style="42" customWidth="1"/>
    <col min="7176" max="7176" width="11.7109375" style="42" customWidth="1"/>
    <col min="7177" max="7177" width="13.42578125" style="42" customWidth="1"/>
    <col min="7178" max="7178" width="16.28515625" style="42" customWidth="1"/>
    <col min="7179" max="7179" width="15.85546875" style="42" customWidth="1"/>
    <col min="7180" max="7180" width="22.7109375" style="42" customWidth="1"/>
    <col min="7181" max="7181" width="9.42578125" style="42" customWidth="1"/>
    <col min="7182" max="7182" width="11.28515625" style="42" customWidth="1"/>
    <col min="7183" max="7183" width="17.42578125" style="42" customWidth="1"/>
    <col min="7184" max="7184" width="53" style="42" customWidth="1"/>
    <col min="7185" max="7424" width="40.85546875" style="42"/>
    <col min="7425" max="7425" width="4.85546875" style="42" customWidth="1"/>
    <col min="7426" max="7426" width="6.42578125" style="42" customWidth="1"/>
    <col min="7427" max="7427" width="47.42578125" style="42" customWidth="1"/>
    <col min="7428" max="7428" width="9" style="42" customWidth="1"/>
    <col min="7429" max="7429" width="5.85546875" style="42" customWidth="1"/>
    <col min="7430" max="7430" width="17.140625" style="42" customWidth="1"/>
    <col min="7431" max="7431" width="11.140625" style="42" customWidth="1"/>
    <col min="7432" max="7432" width="11.7109375" style="42" customWidth="1"/>
    <col min="7433" max="7433" width="13.42578125" style="42" customWidth="1"/>
    <col min="7434" max="7434" width="16.28515625" style="42" customWidth="1"/>
    <col min="7435" max="7435" width="15.85546875" style="42" customWidth="1"/>
    <col min="7436" max="7436" width="22.7109375" style="42" customWidth="1"/>
    <col min="7437" max="7437" width="9.42578125" style="42" customWidth="1"/>
    <col min="7438" max="7438" width="11.28515625" style="42" customWidth="1"/>
    <col min="7439" max="7439" width="17.42578125" style="42" customWidth="1"/>
    <col min="7440" max="7440" width="53" style="42" customWidth="1"/>
    <col min="7441" max="7680" width="40.85546875" style="42"/>
    <col min="7681" max="7681" width="4.85546875" style="42" customWidth="1"/>
    <col min="7682" max="7682" width="6.42578125" style="42" customWidth="1"/>
    <col min="7683" max="7683" width="47.42578125" style="42" customWidth="1"/>
    <col min="7684" max="7684" width="9" style="42" customWidth="1"/>
    <col min="7685" max="7685" width="5.85546875" style="42" customWidth="1"/>
    <col min="7686" max="7686" width="17.140625" style="42" customWidth="1"/>
    <col min="7687" max="7687" width="11.140625" style="42" customWidth="1"/>
    <col min="7688" max="7688" width="11.7109375" style="42" customWidth="1"/>
    <col min="7689" max="7689" width="13.42578125" style="42" customWidth="1"/>
    <col min="7690" max="7690" width="16.28515625" style="42" customWidth="1"/>
    <col min="7691" max="7691" width="15.85546875" style="42" customWidth="1"/>
    <col min="7692" max="7692" width="22.7109375" style="42" customWidth="1"/>
    <col min="7693" max="7693" width="9.42578125" style="42" customWidth="1"/>
    <col min="7694" max="7694" width="11.28515625" style="42" customWidth="1"/>
    <col min="7695" max="7695" width="17.42578125" style="42" customWidth="1"/>
    <col min="7696" max="7696" width="53" style="42" customWidth="1"/>
    <col min="7697" max="7936" width="40.85546875" style="42"/>
    <col min="7937" max="7937" width="4.85546875" style="42" customWidth="1"/>
    <col min="7938" max="7938" width="6.42578125" style="42" customWidth="1"/>
    <col min="7939" max="7939" width="47.42578125" style="42" customWidth="1"/>
    <col min="7940" max="7940" width="9" style="42" customWidth="1"/>
    <col min="7941" max="7941" width="5.85546875" style="42" customWidth="1"/>
    <col min="7942" max="7942" width="17.140625" style="42" customWidth="1"/>
    <col min="7943" max="7943" width="11.140625" style="42" customWidth="1"/>
    <col min="7944" max="7944" width="11.7109375" style="42" customWidth="1"/>
    <col min="7945" max="7945" width="13.42578125" style="42" customWidth="1"/>
    <col min="7946" max="7946" width="16.28515625" style="42" customWidth="1"/>
    <col min="7947" max="7947" width="15.85546875" style="42" customWidth="1"/>
    <col min="7948" max="7948" width="22.7109375" style="42" customWidth="1"/>
    <col min="7949" max="7949" width="9.42578125" style="42" customWidth="1"/>
    <col min="7950" max="7950" width="11.28515625" style="42" customWidth="1"/>
    <col min="7951" max="7951" width="17.42578125" style="42" customWidth="1"/>
    <col min="7952" max="7952" width="53" style="42" customWidth="1"/>
    <col min="7953" max="8192" width="40.85546875" style="42"/>
    <col min="8193" max="8193" width="4.85546875" style="42" customWidth="1"/>
    <col min="8194" max="8194" width="6.42578125" style="42" customWidth="1"/>
    <col min="8195" max="8195" width="47.42578125" style="42" customWidth="1"/>
    <col min="8196" max="8196" width="9" style="42" customWidth="1"/>
    <col min="8197" max="8197" width="5.85546875" style="42" customWidth="1"/>
    <col min="8198" max="8198" width="17.140625" style="42" customWidth="1"/>
    <col min="8199" max="8199" width="11.140625" style="42" customWidth="1"/>
    <col min="8200" max="8200" width="11.7109375" style="42" customWidth="1"/>
    <col min="8201" max="8201" width="13.42578125" style="42" customWidth="1"/>
    <col min="8202" max="8202" width="16.28515625" style="42" customWidth="1"/>
    <col min="8203" max="8203" width="15.85546875" style="42" customWidth="1"/>
    <col min="8204" max="8204" width="22.7109375" style="42" customWidth="1"/>
    <col min="8205" max="8205" width="9.42578125" style="42" customWidth="1"/>
    <col min="8206" max="8206" width="11.28515625" style="42" customWidth="1"/>
    <col min="8207" max="8207" width="17.42578125" style="42" customWidth="1"/>
    <col min="8208" max="8208" width="53" style="42" customWidth="1"/>
    <col min="8209" max="8448" width="40.85546875" style="42"/>
    <col min="8449" max="8449" width="4.85546875" style="42" customWidth="1"/>
    <col min="8450" max="8450" width="6.42578125" style="42" customWidth="1"/>
    <col min="8451" max="8451" width="47.42578125" style="42" customWidth="1"/>
    <col min="8452" max="8452" width="9" style="42" customWidth="1"/>
    <col min="8453" max="8453" width="5.85546875" style="42" customWidth="1"/>
    <col min="8454" max="8454" width="17.140625" style="42" customWidth="1"/>
    <col min="8455" max="8455" width="11.140625" style="42" customWidth="1"/>
    <col min="8456" max="8456" width="11.7109375" style="42" customWidth="1"/>
    <col min="8457" max="8457" width="13.42578125" style="42" customWidth="1"/>
    <col min="8458" max="8458" width="16.28515625" style="42" customWidth="1"/>
    <col min="8459" max="8459" width="15.85546875" style="42" customWidth="1"/>
    <col min="8460" max="8460" width="22.7109375" style="42" customWidth="1"/>
    <col min="8461" max="8461" width="9.42578125" style="42" customWidth="1"/>
    <col min="8462" max="8462" width="11.28515625" style="42" customWidth="1"/>
    <col min="8463" max="8463" width="17.42578125" style="42" customWidth="1"/>
    <col min="8464" max="8464" width="53" style="42" customWidth="1"/>
    <col min="8465" max="8704" width="40.85546875" style="42"/>
    <col min="8705" max="8705" width="4.85546875" style="42" customWidth="1"/>
    <col min="8706" max="8706" width="6.42578125" style="42" customWidth="1"/>
    <col min="8707" max="8707" width="47.42578125" style="42" customWidth="1"/>
    <col min="8708" max="8708" width="9" style="42" customWidth="1"/>
    <col min="8709" max="8709" width="5.85546875" style="42" customWidth="1"/>
    <col min="8710" max="8710" width="17.140625" style="42" customWidth="1"/>
    <col min="8711" max="8711" width="11.140625" style="42" customWidth="1"/>
    <col min="8712" max="8712" width="11.7109375" style="42" customWidth="1"/>
    <col min="8713" max="8713" width="13.42578125" style="42" customWidth="1"/>
    <col min="8714" max="8714" width="16.28515625" style="42" customWidth="1"/>
    <col min="8715" max="8715" width="15.85546875" style="42" customWidth="1"/>
    <col min="8716" max="8716" width="22.7109375" style="42" customWidth="1"/>
    <col min="8717" max="8717" width="9.42578125" style="42" customWidth="1"/>
    <col min="8718" max="8718" width="11.28515625" style="42" customWidth="1"/>
    <col min="8719" max="8719" width="17.42578125" style="42" customWidth="1"/>
    <col min="8720" max="8720" width="53" style="42" customWidth="1"/>
    <col min="8721" max="8960" width="40.85546875" style="42"/>
    <col min="8961" max="8961" width="4.85546875" style="42" customWidth="1"/>
    <col min="8962" max="8962" width="6.42578125" style="42" customWidth="1"/>
    <col min="8963" max="8963" width="47.42578125" style="42" customWidth="1"/>
    <col min="8964" max="8964" width="9" style="42" customWidth="1"/>
    <col min="8965" max="8965" width="5.85546875" style="42" customWidth="1"/>
    <col min="8966" max="8966" width="17.140625" style="42" customWidth="1"/>
    <col min="8967" max="8967" width="11.140625" style="42" customWidth="1"/>
    <col min="8968" max="8968" width="11.7109375" style="42" customWidth="1"/>
    <col min="8969" max="8969" width="13.42578125" style="42" customWidth="1"/>
    <col min="8970" max="8970" width="16.28515625" style="42" customWidth="1"/>
    <col min="8971" max="8971" width="15.85546875" style="42" customWidth="1"/>
    <col min="8972" max="8972" width="22.7109375" style="42" customWidth="1"/>
    <col min="8973" max="8973" width="9.42578125" style="42" customWidth="1"/>
    <col min="8974" max="8974" width="11.28515625" style="42" customWidth="1"/>
    <col min="8975" max="8975" width="17.42578125" style="42" customWidth="1"/>
    <col min="8976" max="8976" width="53" style="42" customWidth="1"/>
    <col min="8977" max="9216" width="40.85546875" style="42"/>
    <col min="9217" max="9217" width="4.85546875" style="42" customWidth="1"/>
    <col min="9218" max="9218" width="6.42578125" style="42" customWidth="1"/>
    <col min="9219" max="9219" width="47.42578125" style="42" customWidth="1"/>
    <col min="9220" max="9220" width="9" style="42" customWidth="1"/>
    <col min="9221" max="9221" width="5.85546875" style="42" customWidth="1"/>
    <col min="9222" max="9222" width="17.140625" style="42" customWidth="1"/>
    <col min="9223" max="9223" width="11.140625" style="42" customWidth="1"/>
    <col min="9224" max="9224" width="11.7109375" style="42" customWidth="1"/>
    <col min="9225" max="9225" width="13.42578125" style="42" customWidth="1"/>
    <col min="9226" max="9226" width="16.28515625" style="42" customWidth="1"/>
    <col min="9227" max="9227" width="15.85546875" style="42" customWidth="1"/>
    <col min="9228" max="9228" width="22.7109375" style="42" customWidth="1"/>
    <col min="9229" max="9229" width="9.42578125" style="42" customWidth="1"/>
    <col min="9230" max="9230" width="11.28515625" style="42" customWidth="1"/>
    <col min="9231" max="9231" width="17.42578125" style="42" customWidth="1"/>
    <col min="9232" max="9232" width="53" style="42" customWidth="1"/>
    <col min="9233" max="9472" width="40.85546875" style="42"/>
    <col min="9473" max="9473" width="4.85546875" style="42" customWidth="1"/>
    <col min="9474" max="9474" width="6.42578125" style="42" customWidth="1"/>
    <col min="9475" max="9475" width="47.42578125" style="42" customWidth="1"/>
    <col min="9476" max="9476" width="9" style="42" customWidth="1"/>
    <col min="9477" max="9477" width="5.85546875" style="42" customWidth="1"/>
    <col min="9478" max="9478" width="17.140625" style="42" customWidth="1"/>
    <col min="9479" max="9479" width="11.140625" style="42" customWidth="1"/>
    <col min="9480" max="9480" width="11.7109375" style="42" customWidth="1"/>
    <col min="9481" max="9481" width="13.42578125" style="42" customWidth="1"/>
    <col min="9482" max="9482" width="16.28515625" style="42" customWidth="1"/>
    <col min="9483" max="9483" width="15.85546875" style="42" customWidth="1"/>
    <col min="9484" max="9484" width="22.7109375" style="42" customWidth="1"/>
    <col min="9485" max="9485" width="9.42578125" style="42" customWidth="1"/>
    <col min="9486" max="9486" width="11.28515625" style="42" customWidth="1"/>
    <col min="9487" max="9487" width="17.42578125" style="42" customWidth="1"/>
    <col min="9488" max="9488" width="53" style="42" customWidth="1"/>
    <col min="9489" max="9728" width="40.85546875" style="42"/>
    <col min="9729" max="9729" width="4.85546875" style="42" customWidth="1"/>
    <col min="9730" max="9730" width="6.42578125" style="42" customWidth="1"/>
    <col min="9731" max="9731" width="47.42578125" style="42" customWidth="1"/>
    <col min="9732" max="9732" width="9" style="42" customWidth="1"/>
    <col min="9733" max="9733" width="5.85546875" style="42" customWidth="1"/>
    <col min="9734" max="9734" width="17.140625" style="42" customWidth="1"/>
    <col min="9735" max="9735" width="11.140625" style="42" customWidth="1"/>
    <col min="9736" max="9736" width="11.7109375" style="42" customWidth="1"/>
    <col min="9737" max="9737" width="13.42578125" style="42" customWidth="1"/>
    <col min="9738" max="9738" width="16.28515625" style="42" customWidth="1"/>
    <col min="9739" max="9739" width="15.85546875" style="42" customWidth="1"/>
    <col min="9740" max="9740" width="22.7109375" style="42" customWidth="1"/>
    <col min="9741" max="9741" width="9.42578125" style="42" customWidth="1"/>
    <col min="9742" max="9742" width="11.28515625" style="42" customWidth="1"/>
    <col min="9743" max="9743" width="17.42578125" style="42" customWidth="1"/>
    <col min="9744" max="9744" width="53" style="42" customWidth="1"/>
    <col min="9745" max="9984" width="40.85546875" style="42"/>
    <col min="9985" max="9985" width="4.85546875" style="42" customWidth="1"/>
    <col min="9986" max="9986" width="6.42578125" style="42" customWidth="1"/>
    <col min="9987" max="9987" width="47.42578125" style="42" customWidth="1"/>
    <col min="9988" max="9988" width="9" style="42" customWidth="1"/>
    <col min="9989" max="9989" width="5.85546875" style="42" customWidth="1"/>
    <col min="9990" max="9990" width="17.140625" style="42" customWidth="1"/>
    <col min="9991" max="9991" width="11.140625" style="42" customWidth="1"/>
    <col min="9992" max="9992" width="11.7109375" style="42" customWidth="1"/>
    <col min="9993" max="9993" width="13.42578125" style="42" customWidth="1"/>
    <col min="9994" max="9994" width="16.28515625" style="42" customWidth="1"/>
    <col min="9995" max="9995" width="15.85546875" style="42" customWidth="1"/>
    <col min="9996" max="9996" width="22.7109375" style="42" customWidth="1"/>
    <col min="9997" max="9997" width="9.42578125" style="42" customWidth="1"/>
    <col min="9998" max="9998" width="11.28515625" style="42" customWidth="1"/>
    <col min="9999" max="9999" width="17.42578125" style="42" customWidth="1"/>
    <col min="10000" max="10000" width="53" style="42" customWidth="1"/>
    <col min="10001" max="10240" width="40.85546875" style="42"/>
    <col min="10241" max="10241" width="4.85546875" style="42" customWidth="1"/>
    <col min="10242" max="10242" width="6.42578125" style="42" customWidth="1"/>
    <col min="10243" max="10243" width="47.42578125" style="42" customWidth="1"/>
    <col min="10244" max="10244" width="9" style="42" customWidth="1"/>
    <col min="10245" max="10245" width="5.85546875" style="42" customWidth="1"/>
    <col min="10246" max="10246" width="17.140625" style="42" customWidth="1"/>
    <col min="10247" max="10247" width="11.140625" style="42" customWidth="1"/>
    <col min="10248" max="10248" width="11.7109375" style="42" customWidth="1"/>
    <col min="10249" max="10249" width="13.42578125" style="42" customWidth="1"/>
    <col min="10250" max="10250" width="16.28515625" style="42" customWidth="1"/>
    <col min="10251" max="10251" width="15.85546875" style="42" customWidth="1"/>
    <col min="10252" max="10252" width="22.7109375" style="42" customWidth="1"/>
    <col min="10253" max="10253" width="9.42578125" style="42" customWidth="1"/>
    <col min="10254" max="10254" width="11.28515625" style="42" customWidth="1"/>
    <col min="10255" max="10255" width="17.42578125" style="42" customWidth="1"/>
    <col min="10256" max="10256" width="53" style="42" customWidth="1"/>
    <col min="10257" max="10496" width="40.85546875" style="42"/>
    <col min="10497" max="10497" width="4.85546875" style="42" customWidth="1"/>
    <col min="10498" max="10498" width="6.42578125" style="42" customWidth="1"/>
    <col min="10499" max="10499" width="47.42578125" style="42" customWidth="1"/>
    <col min="10500" max="10500" width="9" style="42" customWidth="1"/>
    <col min="10501" max="10501" width="5.85546875" style="42" customWidth="1"/>
    <col min="10502" max="10502" width="17.140625" style="42" customWidth="1"/>
    <col min="10503" max="10503" width="11.140625" style="42" customWidth="1"/>
    <col min="10504" max="10504" width="11.7109375" style="42" customWidth="1"/>
    <col min="10505" max="10505" width="13.42578125" style="42" customWidth="1"/>
    <col min="10506" max="10506" width="16.28515625" style="42" customWidth="1"/>
    <col min="10507" max="10507" width="15.85546875" style="42" customWidth="1"/>
    <col min="10508" max="10508" width="22.7109375" style="42" customWidth="1"/>
    <col min="10509" max="10509" width="9.42578125" style="42" customWidth="1"/>
    <col min="10510" max="10510" width="11.28515625" style="42" customWidth="1"/>
    <col min="10511" max="10511" width="17.42578125" style="42" customWidth="1"/>
    <col min="10512" max="10512" width="53" style="42" customWidth="1"/>
    <col min="10513" max="10752" width="40.85546875" style="42"/>
    <col min="10753" max="10753" width="4.85546875" style="42" customWidth="1"/>
    <col min="10754" max="10754" width="6.42578125" style="42" customWidth="1"/>
    <col min="10755" max="10755" width="47.42578125" style="42" customWidth="1"/>
    <col min="10756" max="10756" width="9" style="42" customWidth="1"/>
    <col min="10757" max="10757" width="5.85546875" style="42" customWidth="1"/>
    <col min="10758" max="10758" width="17.140625" style="42" customWidth="1"/>
    <col min="10759" max="10759" width="11.140625" style="42" customWidth="1"/>
    <col min="10760" max="10760" width="11.7109375" style="42" customWidth="1"/>
    <col min="10761" max="10761" width="13.42578125" style="42" customWidth="1"/>
    <col min="10762" max="10762" width="16.28515625" style="42" customWidth="1"/>
    <col min="10763" max="10763" width="15.85546875" style="42" customWidth="1"/>
    <col min="10764" max="10764" width="22.7109375" style="42" customWidth="1"/>
    <col min="10765" max="10765" width="9.42578125" style="42" customWidth="1"/>
    <col min="10766" max="10766" width="11.28515625" style="42" customWidth="1"/>
    <col min="10767" max="10767" width="17.42578125" style="42" customWidth="1"/>
    <col min="10768" max="10768" width="53" style="42" customWidth="1"/>
    <col min="10769" max="11008" width="40.85546875" style="42"/>
    <col min="11009" max="11009" width="4.85546875" style="42" customWidth="1"/>
    <col min="11010" max="11010" width="6.42578125" style="42" customWidth="1"/>
    <col min="11011" max="11011" width="47.42578125" style="42" customWidth="1"/>
    <col min="11012" max="11012" width="9" style="42" customWidth="1"/>
    <col min="11013" max="11013" width="5.85546875" style="42" customWidth="1"/>
    <col min="11014" max="11014" width="17.140625" style="42" customWidth="1"/>
    <col min="11015" max="11015" width="11.140625" style="42" customWidth="1"/>
    <col min="11016" max="11016" width="11.7109375" style="42" customWidth="1"/>
    <col min="11017" max="11017" width="13.42578125" style="42" customWidth="1"/>
    <col min="11018" max="11018" width="16.28515625" style="42" customWidth="1"/>
    <col min="11019" max="11019" width="15.85546875" style="42" customWidth="1"/>
    <col min="11020" max="11020" width="22.7109375" style="42" customWidth="1"/>
    <col min="11021" max="11021" width="9.42578125" style="42" customWidth="1"/>
    <col min="11022" max="11022" width="11.28515625" style="42" customWidth="1"/>
    <col min="11023" max="11023" width="17.42578125" style="42" customWidth="1"/>
    <col min="11024" max="11024" width="53" style="42" customWidth="1"/>
    <col min="11025" max="11264" width="40.85546875" style="42"/>
    <col min="11265" max="11265" width="4.85546875" style="42" customWidth="1"/>
    <col min="11266" max="11266" width="6.42578125" style="42" customWidth="1"/>
    <col min="11267" max="11267" width="47.42578125" style="42" customWidth="1"/>
    <col min="11268" max="11268" width="9" style="42" customWidth="1"/>
    <col min="11269" max="11269" width="5.85546875" style="42" customWidth="1"/>
    <col min="11270" max="11270" width="17.140625" style="42" customWidth="1"/>
    <col min="11271" max="11271" width="11.140625" style="42" customWidth="1"/>
    <col min="11272" max="11272" width="11.7109375" style="42" customWidth="1"/>
    <col min="11273" max="11273" width="13.42578125" style="42" customWidth="1"/>
    <col min="11274" max="11274" width="16.28515625" style="42" customWidth="1"/>
    <col min="11275" max="11275" width="15.85546875" style="42" customWidth="1"/>
    <col min="11276" max="11276" width="22.7109375" style="42" customWidth="1"/>
    <col min="11277" max="11277" width="9.42578125" style="42" customWidth="1"/>
    <col min="11278" max="11278" width="11.28515625" style="42" customWidth="1"/>
    <col min="11279" max="11279" width="17.42578125" style="42" customWidth="1"/>
    <col min="11280" max="11280" width="53" style="42" customWidth="1"/>
    <col min="11281" max="11520" width="40.85546875" style="42"/>
    <col min="11521" max="11521" width="4.85546875" style="42" customWidth="1"/>
    <col min="11522" max="11522" width="6.42578125" style="42" customWidth="1"/>
    <col min="11523" max="11523" width="47.42578125" style="42" customWidth="1"/>
    <col min="11524" max="11524" width="9" style="42" customWidth="1"/>
    <col min="11525" max="11525" width="5.85546875" style="42" customWidth="1"/>
    <col min="11526" max="11526" width="17.140625" style="42" customWidth="1"/>
    <col min="11527" max="11527" width="11.140625" style="42" customWidth="1"/>
    <col min="11528" max="11528" width="11.7109375" style="42" customWidth="1"/>
    <col min="11529" max="11529" width="13.42578125" style="42" customWidth="1"/>
    <col min="11530" max="11530" width="16.28515625" style="42" customWidth="1"/>
    <col min="11531" max="11531" width="15.85546875" style="42" customWidth="1"/>
    <col min="11532" max="11532" width="22.7109375" style="42" customWidth="1"/>
    <col min="11533" max="11533" width="9.42578125" style="42" customWidth="1"/>
    <col min="11534" max="11534" width="11.28515625" style="42" customWidth="1"/>
    <col min="11535" max="11535" width="17.42578125" style="42" customWidth="1"/>
    <col min="11536" max="11536" width="53" style="42" customWidth="1"/>
    <col min="11537" max="11776" width="40.85546875" style="42"/>
    <col min="11777" max="11777" width="4.85546875" style="42" customWidth="1"/>
    <col min="11778" max="11778" width="6.42578125" style="42" customWidth="1"/>
    <col min="11779" max="11779" width="47.42578125" style="42" customWidth="1"/>
    <col min="11780" max="11780" width="9" style="42" customWidth="1"/>
    <col min="11781" max="11781" width="5.85546875" style="42" customWidth="1"/>
    <col min="11782" max="11782" width="17.140625" style="42" customWidth="1"/>
    <col min="11783" max="11783" width="11.140625" style="42" customWidth="1"/>
    <col min="11784" max="11784" width="11.7109375" style="42" customWidth="1"/>
    <col min="11785" max="11785" width="13.42578125" style="42" customWidth="1"/>
    <col min="11786" max="11786" width="16.28515625" style="42" customWidth="1"/>
    <col min="11787" max="11787" width="15.85546875" style="42" customWidth="1"/>
    <col min="11788" max="11788" width="22.7109375" style="42" customWidth="1"/>
    <col min="11789" max="11789" width="9.42578125" style="42" customWidth="1"/>
    <col min="11790" max="11790" width="11.28515625" style="42" customWidth="1"/>
    <col min="11791" max="11791" width="17.42578125" style="42" customWidth="1"/>
    <col min="11792" max="11792" width="53" style="42" customWidth="1"/>
    <col min="11793" max="12032" width="40.85546875" style="42"/>
    <col min="12033" max="12033" width="4.85546875" style="42" customWidth="1"/>
    <col min="12034" max="12034" width="6.42578125" style="42" customWidth="1"/>
    <col min="12035" max="12035" width="47.42578125" style="42" customWidth="1"/>
    <col min="12036" max="12036" width="9" style="42" customWidth="1"/>
    <col min="12037" max="12037" width="5.85546875" style="42" customWidth="1"/>
    <col min="12038" max="12038" width="17.140625" style="42" customWidth="1"/>
    <col min="12039" max="12039" width="11.140625" style="42" customWidth="1"/>
    <col min="12040" max="12040" width="11.7109375" style="42" customWidth="1"/>
    <col min="12041" max="12041" width="13.42578125" style="42" customWidth="1"/>
    <col min="12042" max="12042" width="16.28515625" style="42" customWidth="1"/>
    <col min="12043" max="12043" width="15.85546875" style="42" customWidth="1"/>
    <col min="12044" max="12044" width="22.7109375" style="42" customWidth="1"/>
    <col min="12045" max="12045" width="9.42578125" style="42" customWidth="1"/>
    <col min="12046" max="12046" width="11.28515625" style="42" customWidth="1"/>
    <col min="12047" max="12047" width="17.42578125" style="42" customWidth="1"/>
    <col min="12048" max="12048" width="53" style="42" customWidth="1"/>
    <col min="12049" max="12288" width="40.85546875" style="42"/>
    <col min="12289" max="12289" width="4.85546875" style="42" customWidth="1"/>
    <col min="12290" max="12290" width="6.42578125" style="42" customWidth="1"/>
    <col min="12291" max="12291" width="47.42578125" style="42" customWidth="1"/>
    <col min="12292" max="12292" width="9" style="42" customWidth="1"/>
    <col min="12293" max="12293" width="5.85546875" style="42" customWidth="1"/>
    <col min="12294" max="12294" width="17.140625" style="42" customWidth="1"/>
    <col min="12295" max="12295" width="11.140625" style="42" customWidth="1"/>
    <col min="12296" max="12296" width="11.7109375" style="42" customWidth="1"/>
    <col min="12297" max="12297" width="13.42578125" style="42" customWidth="1"/>
    <col min="12298" max="12298" width="16.28515625" style="42" customWidth="1"/>
    <col min="12299" max="12299" width="15.85546875" style="42" customWidth="1"/>
    <col min="12300" max="12300" width="22.7109375" style="42" customWidth="1"/>
    <col min="12301" max="12301" width="9.42578125" style="42" customWidth="1"/>
    <col min="12302" max="12302" width="11.28515625" style="42" customWidth="1"/>
    <col min="12303" max="12303" width="17.42578125" style="42" customWidth="1"/>
    <col min="12304" max="12304" width="53" style="42" customWidth="1"/>
    <col min="12305" max="12544" width="40.85546875" style="42"/>
    <col min="12545" max="12545" width="4.85546875" style="42" customWidth="1"/>
    <col min="12546" max="12546" width="6.42578125" style="42" customWidth="1"/>
    <col min="12547" max="12547" width="47.42578125" style="42" customWidth="1"/>
    <col min="12548" max="12548" width="9" style="42" customWidth="1"/>
    <col min="12549" max="12549" width="5.85546875" style="42" customWidth="1"/>
    <col min="12550" max="12550" width="17.140625" style="42" customWidth="1"/>
    <col min="12551" max="12551" width="11.140625" style="42" customWidth="1"/>
    <col min="12552" max="12552" width="11.7109375" style="42" customWidth="1"/>
    <col min="12553" max="12553" width="13.42578125" style="42" customWidth="1"/>
    <col min="12554" max="12554" width="16.28515625" style="42" customWidth="1"/>
    <col min="12555" max="12555" width="15.85546875" style="42" customWidth="1"/>
    <col min="12556" max="12556" width="22.7109375" style="42" customWidth="1"/>
    <col min="12557" max="12557" width="9.42578125" style="42" customWidth="1"/>
    <col min="12558" max="12558" width="11.28515625" style="42" customWidth="1"/>
    <col min="12559" max="12559" width="17.42578125" style="42" customWidth="1"/>
    <col min="12560" max="12560" width="53" style="42" customWidth="1"/>
    <col min="12561" max="12800" width="40.85546875" style="42"/>
    <col min="12801" max="12801" width="4.85546875" style="42" customWidth="1"/>
    <col min="12802" max="12802" width="6.42578125" style="42" customWidth="1"/>
    <col min="12803" max="12803" width="47.42578125" style="42" customWidth="1"/>
    <col min="12804" max="12804" width="9" style="42" customWidth="1"/>
    <col min="12805" max="12805" width="5.85546875" style="42" customWidth="1"/>
    <col min="12806" max="12806" width="17.140625" style="42" customWidth="1"/>
    <col min="12807" max="12807" width="11.140625" style="42" customWidth="1"/>
    <col min="12808" max="12808" width="11.7109375" style="42" customWidth="1"/>
    <col min="12809" max="12809" width="13.42578125" style="42" customWidth="1"/>
    <col min="12810" max="12810" width="16.28515625" style="42" customWidth="1"/>
    <col min="12811" max="12811" width="15.85546875" style="42" customWidth="1"/>
    <col min="12812" max="12812" width="22.7109375" style="42" customWidth="1"/>
    <col min="12813" max="12813" width="9.42578125" style="42" customWidth="1"/>
    <col min="12814" max="12814" width="11.28515625" style="42" customWidth="1"/>
    <col min="12815" max="12815" width="17.42578125" style="42" customWidth="1"/>
    <col min="12816" max="12816" width="53" style="42" customWidth="1"/>
    <col min="12817" max="13056" width="40.85546875" style="42"/>
    <col min="13057" max="13057" width="4.85546875" style="42" customWidth="1"/>
    <col min="13058" max="13058" width="6.42578125" style="42" customWidth="1"/>
    <col min="13059" max="13059" width="47.42578125" style="42" customWidth="1"/>
    <col min="13060" max="13060" width="9" style="42" customWidth="1"/>
    <col min="13061" max="13061" width="5.85546875" style="42" customWidth="1"/>
    <col min="13062" max="13062" width="17.140625" style="42" customWidth="1"/>
    <col min="13063" max="13063" width="11.140625" style="42" customWidth="1"/>
    <col min="13064" max="13064" width="11.7109375" style="42" customWidth="1"/>
    <col min="13065" max="13065" width="13.42578125" style="42" customWidth="1"/>
    <col min="13066" max="13066" width="16.28515625" style="42" customWidth="1"/>
    <col min="13067" max="13067" width="15.85546875" style="42" customWidth="1"/>
    <col min="13068" max="13068" width="22.7109375" style="42" customWidth="1"/>
    <col min="13069" max="13069" width="9.42578125" style="42" customWidth="1"/>
    <col min="13070" max="13070" width="11.28515625" style="42" customWidth="1"/>
    <col min="13071" max="13071" width="17.42578125" style="42" customWidth="1"/>
    <col min="13072" max="13072" width="53" style="42" customWidth="1"/>
    <col min="13073" max="13312" width="40.85546875" style="42"/>
    <col min="13313" max="13313" width="4.85546875" style="42" customWidth="1"/>
    <col min="13314" max="13314" width="6.42578125" style="42" customWidth="1"/>
    <col min="13315" max="13315" width="47.42578125" style="42" customWidth="1"/>
    <col min="13316" max="13316" width="9" style="42" customWidth="1"/>
    <col min="13317" max="13317" width="5.85546875" style="42" customWidth="1"/>
    <col min="13318" max="13318" width="17.140625" style="42" customWidth="1"/>
    <col min="13319" max="13319" width="11.140625" style="42" customWidth="1"/>
    <col min="13320" max="13320" width="11.7109375" style="42" customWidth="1"/>
    <col min="13321" max="13321" width="13.42578125" style="42" customWidth="1"/>
    <col min="13322" max="13322" width="16.28515625" style="42" customWidth="1"/>
    <col min="13323" max="13323" width="15.85546875" style="42" customWidth="1"/>
    <col min="13324" max="13324" width="22.7109375" style="42" customWidth="1"/>
    <col min="13325" max="13325" width="9.42578125" style="42" customWidth="1"/>
    <col min="13326" max="13326" width="11.28515625" style="42" customWidth="1"/>
    <col min="13327" max="13327" width="17.42578125" style="42" customWidth="1"/>
    <col min="13328" max="13328" width="53" style="42" customWidth="1"/>
    <col min="13329" max="13568" width="40.85546875" style="42"/>
    <col min="13569" max="13569" width="4.85546875" style="42" customWidth="1"/>
    <col min="13570" max="13570" width="6.42578125" style="42" customWidth="1"/>
    <col min="13571" max="13571" width="47.42578125" style="42" customWidth="1"/>
    <col min="13572" max="13572" width="9" style="42" customWidth="1"/>
    <col min="13573" max="13573" width="5.85546875" style="42" customWidth="1"/>
    <col min="13574" max="13574" width="17.140625" style="42" customWidth="1"/>
    <col min="13575" max="13575" width="11.140625" style="42" customWidth="1"/>
    <col min="13576" max="13576" width="11.7109375" style="42" customWidth="1"/>
    <col min="13577" max="13577" width="13.42578125" style="42" customWidth="1"/>
    <col min="13578" max="13578" width="16.28515625" style="42" customWidth="1"/>
    <col min="13579" max="13579" width="15.85546875" style="42" customWidth="1"/>
    <col min="13580" max="13580" width="22.7109375" style="42" customWidth="1"/>
    <col min="13581" max="13581" width="9.42578125" style="42" customWidth="1"/>
    <col min="13582" max="13582" width="11.28515625" style="42" customWidth="1"/>
    <col min="13583" max="13583" width="17.42578125" style="42" customWidth="1"/>
    <col min="13584" max="13584" width="53" style="42" customWidth="1"/>
    <col min="13585" max="13824" width="40.85546875" style="42"/>
    <col min="13825" max="13825" width="4.85546875" style="42" customWidth="1"/>
    <col min="13826" max="13826" width="6.42578125" style="42" customWidth="1"/>
    <col min="13827" max="13827" width="47.42578125" style="42" customWidth="1"/>
    <col min="13828" max="13828" width="9" style="42" customWidth="1"/>
    <col min="13829" max="13829" width="5.85546875" style="42" customWidth="1"/>
    <col min="13830" max="13830" width="17.140625" style="42" customWidth="1"/>
    <col min="13831" max="13831" width="11.140625" style="42" customWidth="1"/>
    <col min="13832" max="13832" width="11.7109375" style="42" customWidth="1"/>
    <col min="13833" max="13833" width="13.42578125" style="42" customWidth="1"/>
    <col min="13834" max="13834" width="16.28515625" style="42" customWidth="1"/>
    <col min="13835" max="13835" width="15.85546875" style="42" customWidth="1"/>
    <col min="13836" max="13836" width="22.7109375" style="42" customWidth="1"/>
    <col min="13837" max="13837" width="9.42578125" style="42" customWidth="1"/>
    <col min="13838" max="13838" width="11.28515625" style="42" customWidth="1"/>
    <col min="13839" max="13839" width="17.42578125" style="42" customWidth="1"/>
    <col min="13840" max="13840" width="53" style="42" customWidth="1"/>
    <col min="13841" max="14080" width="40.85546875" style="42"/>
    <col min="14081" max="14081" width="4.85546875" style="42" customWidth="1"/>
    <col min="14082" max="14082" width="6.42578125" style="42" customWidth="1"/>
    <col min="14083" max="14083" width="47.42578125" style="42" customWidth="1"/>
    <col min="14084" max="14084" width="9" style="42" customWidth="1"/>
    <col min="14085" max="14085" width="5.85546875" style="42" customWidth="1"/>
    <col min="14086" max="14086" width="17.140625" style="42" customWidth="1"/>
    <col min="14087" max="14087" width="11.140625" style="42" customWidth="1"/>
    <col min="14088" max="14088" width="11.7109375" style="42" customWidth="1"/>
    <col min="14089" max="14089" width="13.42578125" style="42" customWidth="1"/>
    <col min="14090" max="14090" width="16.28515625" style="42" customWidth="1"/>
    <col min="14091" max="14091" width="15.85546875" style="42" customWidth="1"/>
    <col min="14092" max="14092" width="22.7109375" style="42" customWidth="1"/>
    <col min="14093" max="14093" width="9.42578125" style="42" customWidth="1"/>
    <col min="14094" max="14094" width="11.28515625" style="42" customWidth="1"/>
    <col min="14095" max="14095" width="17.42578125" style="42" customWidth="1"/>
    <col min="14096" max="14096" width="53" style="42" customWidth="1"/>
    <col min="14097" max="14336" width="40.85546875" style="42"/>
    <col min="14337" max="14337" width="4.85546875" style="42" customWidth="1"/>
    <col min="14338" max="14338" width="6.42578125" style="42" customWidth="1"/>
    <col min="14339" max="14339" width="47.42578125" style="42" customWidth="1"/>
    <col min="14340" max="14340" width="9" style="42" customWidth="1"/>
    <col min="14341" max="14341" width="5.85546875" style="42" customWidth="1"/>
    <col min="14342" max="14342" width="17.140625" style="42" customWidth="1"/>
    <col min="14343" max="14343" width="11.140625" style="42" customWidth="1"/>
    <col min="14344" max="14344" width="11.7109375" style="42" customWidth="1"/>
    <col min="14345" max="14345" width="13.42578125" style="42" customWidth="1"/>
    <col min="14346" max="14346" width="16.28515625" style="42" customWidth="1"/>
    <col min="14347" max="14347" width="15.85546875" style="42" customWidth="1"/>
    <col min="14348" max="14348" width="22.7109375" style="42" customWidth="1"/>
    <col min="14349" max="14349" width="9.42578125" style="42" customWidth="1"/>
    <col min="14350" max="14350" width="11.28515625" style="42" customWidth="1"/>
    <col min="14351" max="14351" width="17.42578125" style="42" customWidth="1"/>
    <col min="14352" max="14352" width="53" style="42" customWidth="1"/>
    <col min="14353" max="14592" width="40.85546875" style="42"/>
    <col min="14593" max="14593" width="4.85546875" style="42" customWidth="1"/>
    <col min="14594" max="14594" width="6.42578125" style="42" customWidth="1"/>
    <col min="14595" max="14595" width="47.42578125" style="42" customWidth="1"/>
    <col min="14596" max="14596" width="9" style="42" customWidth="1"/>
    <col min="14597" max="14597" width="5.85546875" style="42" customWidth="1"/>
    <col min="14598" max="14598" width="17.140625" style="42" customWidth="1"/>
    <col min="14599" max="14599" width="11.140625" style="42" customWidth="1"/>
    <col min="14600" max="14600" width="11.7109375" style="42" customWidth="1"/>
    <col min="14601" max="14601" width="13.42578125" style="42" customWidth="1"/>
    <col min="14602" max="14602" width="16.28515625" style="42" customWidth="1"/>
    <col min="14603" max="14603" width="15.85546875" style="42" customWidth="1"/>
    <col min="14604" max="14604" width="22.7109375" style="42" customWidth="1"/>
    <col min="14605" max="14605" width="9.42578125" style="42" customWidth="1"/>
    <col min="14606" max="14606" width="11.28515625" style="42" customWidth="1"/>
    <col min="14607" max="14607" width="17.42578125" style="42" customWidth="1"/>
    <col min="14608" max="14608" width="53" style="42" customWidth="1"/>
    <col min="14609" max="14848" width="40.85546875" style="42"/>
    <col min="14849" max="14849" width="4.85546875" style="42" customWidth="1"/>
    <col min="14850" max="14850" width="6.42578125" style="42" customWidth="1"/>
    <col min="14851" max="14851" width="47.42578125" style="42" customWidth="1"/>
    <col min="14852" max="14852" width="9" style="42" customWidth="1"/>
    <col min="14853" max="14853" width="5.85546875" style="42" customWidth="1"/>
    <col min="14854" max="14854" width="17.140625" style="42" customWidth="1"/>
    <col min="14855" max="14855" width="11.140625" style="42" customWidth="1"/>
    <col min="14856" max="14856" width="11.7109375" style="42" customWidth="1"/>
    <col min="14857" max="14857" width="13.42578125" style="42" customWidth="1"/>
    <col min="14858" max="14858" width="16.28515625" style="42" customWidth="1"/>
    <col min="14859" max="14859" width="15.85546875" style="42" customWidth="1"/>
    <col min="14860" max="14860" width="22.7109375" style="42" customWidth="1"/>
    <col min="14861" max="14861" width="9.42578125" style="42" customWidth="1"/>
    <col min="14862" max="14862" width="11.28515625" style="42" customWidth="1"/>
    <col min="14863" max="14863" width="17.42578125" style="42" customWidth="1"/>
    <col min="14864" max="14864" width="53" style="42" customWidth="1"/>
    <col min="14865" max="15104" width="40.85546875" style="42"/>
    <col min="15105" max="15105" width="4.85546875" style="42" customWidth="1"/>
    <col min="15106" max="15106" width="6.42578125" style="42" customWidth="1"/>
    <col min="15107" max="15107" width="47.42578125" style="42" customWidth="1"/>
    <col min="15108" max="15108" width="9" style="42" customWidth="1"/>
    <col min="15109" max="15109" width="5.85546875" style="42" customWidth="1"/>
    <col min="15110" max="15110" width="17.140625" style="42" customWidth="1"/>
    <col min="15111" max="15111" width="11.140625" style="42" customWidth="1"/>
    <col min="15112" max="15112" width="11.7109375" style="42" customWidth="1"/>
    <col min="15113" max="15113" width="13.42578125" style="42" customWidth="1"/>
    <col min="15114" max="15114" width="16.28515625" style="42" customWidth="1"/>
    <col min="15115" max="15115" width="15.85546875" style="42" customWidth="1"/>
    <col min="15116" max="15116" width="22.7109375" style="42" customWidth="1"/>
    <col min="15117" max="15117" width="9.42578125" style="42" customWidth="1"/>
    <col min="15118" max="15118" width="11.28515625" style="42" customWidth="1"/>
    <col min="15119" max="15119" width="17.42578125" style="42" customWidth="1"/>
    <col min="15120" max="15120" width="53" style="42" customWidth="1"/>
    <col min="15121" max="15360" width="40.85546875" style="42"/>
    <col min="15361" max="15361" width="4.85546875" style="42" customWidth="1"/>
    <col min="15362" max="15362" width="6.42578125" style="42" customWidth="1"/>
    <col min="15363" max="15363" width="47.42578125" style="42" customWidth="1"/>
    <col min="15364" max="15364" width="9" style="42" customWidth="1"/>
    <col min="15365" max="15365" width="5.85546875" style="42" customWidth="1"/>
    <col min="15366" max="15366" width="17.140625" style="42" customWidth="1"/>
    <col min="15367" max="15367" width="11.140625" style="42" customWidth="1"/>
    <col min="15368" max="15368" width="11.7109375" style="42" customWidth="1"/>
    <col min="15369" max="15369" width="13.42578125" style="42" customWidth="1"/>
    <col min="15370" max="15370" width="16.28515625" style="42" customWidth="1"/>
    <col min="15371" max="15371" width="15.85546875" style="42" customWidth="1"/>
    <col min="15372" max="15372" width="22.7109375" style="42" customWidth="1"/>
    <col min="15373" max="15373" width="9.42578125" style="42" customWidth="1"/>
    <col min="15374" max="15374" width="11.28515625" style="42" customWidth="1"/>
    <col min="15375" max="15375" width="17.42578125" style="42" customWidth="1"/>
    <col min="15376" max="15376" width="53" style="42" customWidth="1"/>
    <col min="15377" max="15616" width="40.85546875" style="42"/>
    <col min="15617" max="15617" width="4.85546875" style="42" customWidth="1"/>
    <col min="15618" max="15618" width="6.42578125" style="42" customWidth="1"/>
    <col min="15619" max="15619" width="47.42578125" style="42" customWidth="1"/>
    <col min="15620" max="15620" width="9" style="42" customWidth="1"/>
    <col min="15621" max="15621" width="5.85546875" style="42" customWidth="1"/>
    <col min="15622" max="15622" width="17.140625" style="42" customWidth="1"/>
    <col min="15623" max="15623" width="11.140625" style="42" customWidth="1"/>
    <col min="15624" max="15624" width="11.7109375" style="42" customWidth="1"/>
    <col min="15625" max="15625" width="13.42578125" style="42" customWidth="1"/>
    <col min="15626" max="15626" width="16.28515625" style="42" customWidth="1"/>
    <col min="15627" max="15627" width="15.85546875" style="42" customWidth="1"/>
    <col min="15628" max="15628" width="22.7109375" style="42" customWidth="1"/>
    <col min="15629" max="15629" width="9.42578125" style="42" customWidth="1"/>
    <col min="15630" max="15630" width="11.28515625" style="42" customWidth="1"/>
    <col min="15631" max="15631" width="17.42578125" style="42" customWidth="1"/>
    <col min="15632" max="15632" width="53" style="42" customWidth="1"/>
    <col min="15633" max="15872" width="40.85546875" style="42"/>
    <col min="15873" max="15873" width="4.85546875" style="42" customWidth="1"/>
    <col min="15874" max="15874" width="6.42578125" style="42" customWidth="1"/>
    <col min="15875" max="15875" width="47.42578125" style="42" customWidth="1"/>
    <col min="15876" max="15876" width="9" style="42" customWidth="1"/>
    <col min="15877" max="15877" width="5.85546875" style="42" customWidth="1"/>
    <col min="15878" max="15878" width="17.140625" style="42" customWidth="1"/>
    <col min="15879" max="15879" width="11.140625" style="42" customWidth="1"/>
    <col min="15880" max="15880" width="11.7109375" style="42" customWidth="1"/>
    <col min="15881" max="15881" width="13.42578125" style="42" customWidth="1"/>
    <col min="15882" max="15882" width="16.28515625" style="42" customWidth="1"/>
    <col min="15883" max="15883" width="15.85546875" style="42" customWidth="1"/>
    <col min="15884" max="15884" width="22.7109375" style="42" customWidth="1"/>
    <col min="15885" max="15885" width="9.42578125" style="42" customWidth="1"/>
    <col min="15886" max="15886" width="11.28515625" style="42" customWidth="1"/>
    <col min="15887" max="15887" width="17.42578125" style="42" customWidth="1"/>
    <col min="15888" max="15888" width="53" style="42" customWidth="1"/>
    <col min="15889" max="16128" width="40.85546875" style="42"/>
    <col min="16129" max="16129" width="4.85546875" style="42" customWidth="1"/>
    <col min="16130" max="16130" width="6.42578125" style="42" customWidth="1"/>
    <col min="16131" max="16131" width="47.42578125" style="42" customWidth="1"/>
    <col min="16132" max="16132" width="9" style="42" customWidth="1"/>
    <col min="16133" max="16133" width="5.85546875" style="42" customWidth="1"/>
    <col min="16134" max="16134" width="17.140625" style="42" customWidth="1"/>
    <col min="16135" max="16135" width="11.140625" style="42" customWidth="1"/>
    <col min="16136" max="16136" width="11.7109375" style="42" customWidth="1"/>
    <col min="16137" max="16137" width="13.42578125" style="42" customWidth="1"/>
    <col min="16138" max="16138" width="16.28515625" style="42" customWidth="1"/>
    <col min="16139" max="16139" width="15.85546875" style="42" customWidth="1"/>
    <col min="16140" max="16140" width="22.7109375" style="42" customWidth="1"/>
    <col min="16141" max="16141" width="9.42578125" style="42" customWidth="1"/>
    <col min="16142" max="16142" width="11.28515625" style="42" customWidth="1"/>
    <col min="16143" max="16143" width="17.42578125" style="42" customWidth="1"/>
    <col min="16144" max="16144" width="53" style="42" customWidth="1"/>
    <col min="16145" max="16384" width="40.85546875" style="42"/>
  </cols>
  <sheetData>
    <row r="2" spans="1:17" ht="18.75" x14ac:dyDescent="0.2">
      <c r="B2" s="41" t="s">
        <v>87</v>
      </c>
    </row>
    <row r="4" spans="1:17" ht="45.75" customHeight="1" x14ac:dyDescent="0.2">
      <c r="B4" s="92" t="s">
        <v>88</v>
      </c>
      <c r="C4" s="93"/>
      <c r="D4" s="93"/>
      <c r="E4" s="93"/>
      <c r="F4" s="93"/>
      <c r="G4" s="93"/>
      <c r="H4" s="93"/>
      <c r="I4" s="93"/>
      <c r="J4" s="93"/>
      <c r="K4" s="93"/>
      <c r="L4" s="94"/>
      <c r="M4" s="95" t="s">
        <v>37</v>
      </c>
      <c r="N4" s="96"/>
      <c r="O4" s="97"/>
      <c r="P4" s="97"/>
      <c r="Q4" s="98"/>
    </row>
    <row r="5" spans="1:17" ht="45.75" customHeight="1" thickBot="1" x14ac:dyDescent="0.25">
      <c r="A5" s="43"/>
      <c r="B5" s="44"/>
      <c r="C5" s="44" t="s">
        <v>38</v>
      </c>
      <c r="D5" s="44" t="s">
        <v>39</v>
      </c>
      <c r="E5" s="44" t="s">
        <v>40</v>
      </c>
      <c r="F5" s="44" t="s">
        <v>41</v>
      </c>
      <c r="G5" s="44" t="s">
        <v>42</v>
      </c>
      <c r="H5" s="44" t="s">
        <v>43</v>
      </c>
      <c r="I5" s="44" t="s">
        <v>44</v>
      </c>
      <c r="J5" s="44" t="s">
        <v>45</v>
      </c>
      <c r="K5" s="44" t="s">
        <v>46</v>
      </c>
      <c r="L5" s="44" t="s">
        <v>47</v>
      </c>
      <c r="M5" s="44" t="s">
        <v>48</v>
      </c>
      <c r="N5" s="44" t="s">
        <v>49</v>
      </c>
      <c r="O5" s="44" t="s">
        <v>50</v>
      </c>
      <c r="P5" s="44" t="s">
        <v>51</v>
      </c>
      <c r="Q5" s="44" t="s">
        <v>52</v>
      </c>
    </row>
    <row r="6" spans="1:17" ht="15" customHeight="1" x14ac:dyDescent="0.2">
      <c r="A6" s="43"/>
      <c r="B6" s="45" t="s">
        <v>14</v>
      </c>
      <c r="C6" s="46" t="s">
        <v>89</v>
      </c>
      <c r="D6" s="47">
        <v>1</v>
      </c>
      <c r="E6" s="48">
        <v>2.887</v>
      </c>
      <c r="F6" s="49">
        <v>0</v>
      </c>
      <c r="G6" s="50">
        <v>0</v>
      </c>
      <c r="H6" s="51">
        <v>3.42</v>
      </c>
      <c r="I6" s="52">
        <v>0</v>
      </c>
      <c r="J6" s="50">
        <v>0</v>
      </c>
      <c r="K6" s="52"/>
      <c r="L6" s="76"/>
      <c r="M6" s="71">
        <v>3.2187072422619321</v>
      </c>
      <c r="N6" s="53">
        <v>2.8589372510689448</v>
      </c>
      <c r="O6" s="75">
        <f>(M6/N6)-1</f>
        <v>0.12584046433984186</v>
      </c>
      <c r="P6" s="54">
        <v>121.12826428259994</v>
      </c>
      <c r="Q6" s="55" t="s">
        <v>102</v>
      </c>
    </row>
    <row r="7" spans="1:17" ht="15" customHeight="1" x14ac:dyDescent="0.2">
      <c r="A7" s="43"/>
      <c r="B7" s="56" t="s">
        <v>15</v>
      </c>
      <c r="C7" s="57" t="s">
        <v>90</v>
      </c>
      <c r="D7" s="58">
        <v>2</v>
      </c>
      <c r="E7" s="59">
        <v>2.992</v>
      </c>
      <c r="F7" s="59">
        <v>0.29099999999999998</v>
      </c>
      <c r="G7" s="59">
        <v>0</v>
      </c>
      <c r="H7" s="60">
        <v>3.42</v>
      </c>
      <c r="I7" s="61">
        <v>0</v>
      </c>
      <c r="J7" s="62">
        <v>0</v>
      </c>
      <c r="K7" s="61"/>
      <c r="L7" s="77"/>
      <c r="M7" s="63">
        <v>1.973045360048717</v>
      </c>
      <c r="N7" s="63">
        <v>1.7376973371348376</v>
      </c>
      <c r="O7" s="64">
        <f>(M7/N7)-1</f>
        <v>0.13543671724900475</v>
      </c>
      <c r="P7" s="65">
        <v>124.91370566872561</v>
      </c>
      <c r="Q7" s="66" t="s">
        <v>100</v>
      </c>
    </row>
    <row r="8" spans="1:17" ht="15" customHeight="1" x14ac:dyDescent="0.2">
      <c r="A8" s="43"/>
      <c r="B8" s="56" t="s">
        <v>16</v>
      </c>
      <c r="C8" s="57" t="s">
        <v>91</v>
      </c>
      <c r="D8" s="58">
        <v>2</v>
      </c>
      <c r="E8" s="59">
        <v>0.30399999999999999</v>
      </c>
      <c r="F8" s="59">
        <v>0</v>
      </c>
      <c r="G8" s="59">
        <v>0</v>
      </c>
      <c r="H8" s="60">
        <v>0</v>
      </c>
      <c r="I8" s="61">
        <v>0</v>
      </c>
      <c r="J8" s="62">
        <v>0</v>
      </c>
      <c r="K8" s="61"/>
      <c r="L8" s="77"/>
      <c r="M8" s="63">
        <v>0.30400000000000005</v>
      </c>
      <c r="N8" s="63">
        <v>0.251</v>
      </c>
      <c r="O8" s="64">
        <f t="shared" ref="O8:O17" si="0">(M8/N8)-1</f>
        <v>0.21115537848605603</v>
      </c>
      <c r="P8" s="65">
        <v>11.318860177829182</v>
      </c>
      <c r="Q8" s="66" t="s">
        <v>101</v>
      </c>
    </row>
    <row r="9" spans="1:17" ht="15" customHeight="1" x14ac:dyDescent="0.2">
      <c r="A9" s="43"/>
      <c r="B9" s="56" t="s">
        <v>17</v>
      </c>
      <c r="C9" s="57" t="s">
        <v>92</v>
      </c>
      <c r="D9" s="58">
        <v>3</v>
      </c>
      <c r="E9" s="59">
        <v>2.4119999999999999</v>
      </c>
      <c r="F9" s="59">
        <v>0</v>
      </c>
      <c r="G9" s="59">
        <v>0</v>
      </c>
      <c r="H9" s="60">
        <v>3.42</v>
      </c>
      <c r="I9" s="61">
        <v>0</v>
      </c>
      <c r="J9" s="62">
        <v>0</v>
      </c>
      <c r="K9" s="61"/>
      <c r="L9" s="77"/>
      <c r="M9" s="63">
        <v>2.4959352811682076</v>
      </c>
      <c r="N9" s="63">
        <v>2.1362818429701456</v>
      </c>
      <c r="O9" s="64">
        <f t="shared" si="0"/>
        <v>0.16835486355958706</v>
      </c>
      <c r="P9" s="65">
        <v>371.19980634107986</v>
      </c>
      <c r="Q9" s="66" t="s">
        <v>102</v>
      </c>
    </row>
    <row r="10" spans="1:17" ht="15" customHeight="1" x14ac:dyDescent="0.2">
      <c r="A10" s="43"/>
      <c r="B10" s="56" t="s">
        <v>18</v>
      </c>
      <c r="C10" s="57" t="s">
        <v>93</v>
      </c>
      <c r="D10" s="58">
        <v>4</v>
      </c>
      <c r="E10" s="59">
        <v>2.5529999999999999</v>
      </c>
      <c r="F10" s="59">
        <v>0.251</v>
      </c>
      <c r="G10" s="59">
        <v>0</v>
      </c>
      <c r="H10" s="60">
        <v>3.42</v>
      </c>
      <c r="I10" s="61">
        <v>0</v>
      </c>
      <c r="J10" s="62">
        <v>0</v>
      </c>
      <c r="K10" s="61"/>
      <c r="L10" s="77"/>
      <c r="M10" s="63">
        <v>1.955683101735511</v>
      </c>
      <c r="N10" s="63">
        <v>1.7438692197922652</v>
      </c>
      <c r="O10" s="64">
        <f t="shared" si="0"/>
        <v>0.12146202223150526</v>
      </c>
      <c r="P10" s="65">
        <v>511.48722459155425</v>
      </c>
      <c r="Q10" s="66" t="s">
        <v>101</v>
      </c>
    </row>
    <row r="11" spans="1:17" ht="15" customHeight="1" x14ac:dyDescent="0.2">
      <c r="A11" s="43"/>
      <c r="B11" s="56" t="s">
        <v>19</v>
      </c>
      <c r="C11" s="57" t="s">
        <v>94</v>
      </c>
      <c r="D11" s="58">
        <v>4</v>
      </c>
      <c r="E11" s="59">
        <v>0.252</v>
      </c>
      <c r="F11" s="59">
        <v>0</v>
      </c>
      <c r="G11" s="59">
        <v>0</v>
      </c>
      <c r="H11" s="60">
        <v>0</v>
      </c>
      <c r="I11" s="61">
        <v>0</v>
      </c>
      <c r="J11" s="62">
        <v>0</v>
      </c>
      <c r="K11" s="61"/>
      <c r="L11" s="77"/>
      <c r="M11" s="63">
        <v>0.252</v>
      </c>
      <c r="N11" s="63">
        <v>0.22400000000000003</v>
      </c>
      <c r="O11" s="64">
        <f t="shared" si="0"/>
        <v>0.12499999999999978</v>
      </c>
      <c r="P11" s="65">
        <v>16.529272325079702</v>
      </c>
      <c r="Q11" s="66" t="s">
        <v>102</v>
      </c>
    </row>
    <row r="12" spans="1:17" x14ac:dyDescent="0.2">
      <c r="A12" s="43"/>
      <c r="B12" s="56" t="s">
        <v>20</v>
      </c>
      <c r="C12" s="57" t="s">
        <v>95</v>
      </c>
      <c r="D12" s="67" t="s">
        <v>86</v>
      </c>
      <c r="E12" s="59">
        <v>2.448</v>
      </c>
      <c r="F12" s="59">
        <v>0.22500000000000001</v>
      </c>
      <c r="G12" s="59">
        <v>0</v>
      </c>
      <c r="H12" s="60">
        <v>24.2</v>
      </c>
      <c r="I12" s="61">
        <v>0</v>
      </c>
      <c r="J12" s="62">
        <v>0</v>
      </c>
      <c r="K12" s="61"/>
      <c r="L12" s="77"/>
      <c r="M12" s="63">
        <v>2.0854450586686317</v>
      </c>
      <c r="N12" s="63">
        <v>1.6998253646826076</v>
      </c>
      <c r="O12" s="64">
        <f t="shared" si="0"/>
        <v>0.22685841851643818</v>
      </c>
      <c r="P12" s="65">
        <v>2384.1185075568892</v>
      </c>
      <c r="Q12" s="66" t="s">
        <v>103</v>
      </c>
    </row>
    <row r="13" spans="1:17" ht="15" customHeight="1" x14ac:dyDescent="0.2">
      <c r="A13" s="43"/>
      <c r="B13" s="56" t="s">
        <v>21</v>
      </c>
      <c r="C13" s="57" t="s">
        <v>96</v>
      </c>
      <c r="D13" s="67" t="s">
        <v>86</v>
      </c>
      <c r="E13" s="59">
        <v>2.0699999999999998</v>
      </c>
      <c r="F13" s="59">
        <v>0.186</v>
      </c>
      <c r="G13" s="59">
        <v>0</v>
      </c>
      <c r="H13" s="60">
        <v>57.08</v>
      </c>
      <c r="I13" s="61">
        <v>0</v>
      </c>
      <c r="J13" s="62">
        <v>0</v>
      </c>
      <c r="K13" s="61"/>
      <c r="L13" s="77"/>
      <c r="M13" s="63">
        <v>1.8317635300506525</v>
      </c>
      <c r="N13" s="63">
        <v>1.4567696610052288</v>
      </c>
      <c r="O13" s="64">
        <f t="shared" si="0"/>
        <v>0.2574146614137085</v>
      </c>
      <c r="P13" s="65">
        <v>2305.4016841538128</v>
      </c>
      <c r="Q13" s="66" t="s">
        <v>103</v>
      </c>
    </row>
    <row r="14" spans="1:17" ht="15" customHeight="1" x14ac:dyDescent="0.2">
      <c r="A14" s="43"/>
      <c r="B14" s="56" t="s">
        <v>22</v>
      </c>
      <c r="C14" s="57"/>
      <c r="D14" s="67" t="s">
        <v>86</v>
      </c>
      <c r="E14" s="59">
        <v>1.44</v>
      </c>
      <c r="F14" s="59">
        <v>0.123</v>
      </c>
      <c r="G14" s="59">
        <v>0</v>
      </c>
      <c r="H14" s="60">
        <v>254.67</v>
      </c>
      <c r="I14" s="61">
        <v>0</v>
      </c>
      <c r="J14" s="62">
        <v>0</v>
      </c>
      <c r="K14" s="61"/>
      <c r="L14" s="78" t="s">
        <v>97</v>
      </c>
      <c r="M14" s="63">
        <v>1.7071488588374006</v>
      </c>
      <c r="N14" s="63">
        <v>1.345206812520523</v>
      </c>
      <c r="O14" s="64">
        <f t="shared" si="0"/>
        <v>0.26906052136229097</v>
      </c>
      <c r="P14" s="65">
        <v>2790.7943507021942</v>
      </c>
      <c r="Q14" s="66" t="s">
        <v>103</v>
      </c>
    </row>
    <row r="15" spans="1:17" ht="15" customHeight="1" x14ac:dyDescent="0.2">
      <c r="A15" s="43"/>
      <c r="B15" s="56" t="s">
        <v>23</v>
      </c>
      <c r="C15" s="57">
        <v>801</v>
      </c>
      <c r="D15" s="58"/>
      <c r="E15" s="59">
        <v>11.537000000000001</v>
      </c>
      <c r="F15" s="59">
        <v>0.94099999999999995</v>
      </c>
      <c r="G15" s="59">
        <v>0.14199999999999999</v>
      </c>
      <c r="H15" s="60">
        <v>11.93</v>
      </c>
      <c r="I15" s="60">
        <v>3.35</v>
      </c>
      <c r="J15" s="68">
        <v>0.316</v>
      </c>
      <c r="K15" s="60"/>
      <c r="L15" s="79"/>
      <c r="M15" s="63">
        <v>1.9244708453324739</v>
      </c>
      <c r="N15" s="63">
        <v>1.5572113533333241</v>
      </c>
      <c r="O15" s="64">
        <f t="shared" si="0"/>
        <v>0.23584434522199205</v>
      </c>
      <c r="P15" s="65">
        <v>6163.1643152814049</v>
      </c>
      <c r="Q15" s="66" t="s">
        <v>103</v>
      </c>
    </row>
    <row r="16" spans="1:17" ht="15" customHeight="1" x14ac:dyDescent="0.2">
      <c r="A16" s="43"/>
      <c r="B16" s="56" t="s">
        <v>24</v>
      </c>
      <c r="C16" s="57">
        <v>802</v>
      </c>
      <c r="D16" s="58"/>
      <c r="E16" s="59">
        <v>11.547000000000001</v>
      </c>
      <c r="F16" s="59">
        <v>0.89</v>
      </c>
      <c r="G16" s="59">
        <v>0.13700000000000001</v>
      </c>
      <c r="H16" s="60">
        <v>34.94</v>
      </c>
      <c r="I16" s="60">
        <v>3.29</v>
      </c>
      <c r="J16" s="68">
        <v>0.29699999999999999</v>
      </c>
      <c r="K16" s="60"/>
      <c r="L16" s="79"/>
      <c r="M16" s="63">
        <v>1.857906222501736</v>
      </c>
      <c r="N16" s="63">
        <v>1.5668574375821565</v>
      </c>
      <c r="O16" s="64">
        <f t="shared" si="0"/>
        <v>0.18575320124127037</v>
      </c>
      <c r="P16" s="65">
        <v>13480.813705892428</v>
      </c>
      <c r="Q16" s="66" t="s">
        <v>102</v>
      </c>
    </row>
    <row r="17" spans="1:17" ht="15" customHeight="1" x14ac:dyDescent="0.2">
      <c r="A17" s="43"/>
      <c r="B17" s="56" t="s">
        <v>25</v>
      </c>
      <c r="C17" s="57">
        <v>803</v>
      </c>
      <c r="D17" s="58"/>
      <c r="E17" s="59">
        <v>8.8230000000000004</v>
      </c>
      <c r="F17" s="59">
        <v>0.60799999999999998</v>
      </c>
      <c r="G17" s="59">
        <v>9.8000000000000004E-2</v>
      </c>
      <c r="H17" s="60">
        <v>102.6</v>
      </c>
      <c r="I17" s="60">
        <v>3.19</v>
      </c>
      <c r="J17" s="68">
        <v>0.20599999999999999</v>
      </c>
      <c r="K17" s="60"/>
      <c r="L17" s="79"/>
      <c r="M17" s="63">
        <v>1.2980540034863932</v>
      </c>
      <c r="N17" s="63">
        <v>1.0868618913910069</v>
      </c>
      <c r="O17" s="64">
        <f t="shared" si="0"/>
        <v>0.19431366005950834</v>
      </c>
      <c r="P17" s="65">
        <v>34611.127414226321</v>
      </c>
      <c r="Q17" s="66" t="s">
        <v>102</v>
      </c>
    </row>
    <row r="18" spans="1:17" ht="15" customHeight="1" x14ac:dyDescent="0.2">
      <c r="A18" s="43"/>
      <c r="B18" s="56" t="s">
        <v>26</v>
      </c>
      <c r="C18" s="57"/>
      <c r="D18" s="67"/>
      <c r="E18" s="59">
        <v>7.2069999999999999</v>
      </c>
      <c r="F18" s="59">
        <v>0.45200000000000001</v>
      </c>
      <c r="G18" s="59">
        <v>7.5999999999999998E-2</v>
      </c>
      <c r="H18" s="60">
        <v>134.66</v>
      </c>
      <c r="I18" s="60">
        <v>2.25</v>
      </c>
      <c r="J18" s="68">
        <v>0.17499999999999999</v>
      </c>
      <c r="K18" s="60"/>
      <c r="L18" s="78">
        <v>804</v>
      </c>
      <c r="M18" s="63" t="s">
        <v>85</v>
      </c>
      <c r="N18" s="63"/>
      <c r="O18" s="64"/>
      <c r="P18" s="65"/>
      <c r="Q18" s="66" t="s">
        <v>111</v>
      </c>
    </row>
    <row r="19" spans="1:17" ht="15" customHeight="1" x14ac:dyDescent="0.2">
      <c r="A19" s="43"/>
      <c r="B19" s="56" t="s">
        <v>81</v>
      </c>
      <c r="C19" s="57">
        <v>761</v>
      </c>
      <c r="D19" s="67">
        <v>8</v>
      </c>
      <c r="E19" s="59">
        <v>2.72</v>
      </c>
      <c r="F19" s="59">
        <v>0</v>
      </c>
      <c r="G19" s="59">
        <v>0</v>
      </c>
      <c r="H19" s="60">
        <v>0</v>
      </c>
      <c r="I19" s="61">
        <v>0</v>
      </c>
      <c r="J19" s="62">
        <v>0</v>
      </c>
      <c r="K19" s="61"/>
      <c r="L19" s="77"/>
      <c r="M19" s="63">
        <v>2.7189999999999999</v>
      </c>
      <c r="N19" s="63"/>
      <c r="O19" s="64"/>
      <c r="P19" s="65">
        <v>4730.5426812044107</v>
      </c>
      <c r="Q19" s="69" t="s">
        <v>112</v>
      </c>
    </row>
    <row r="20" spans="1:17" ht="15" customHeight="1" x14ac:dyDescent="0.2">
      <c r="A20" s="43"/>
      <c r="B20" s="56" t="s">
        <v>82</v>
      </c>
      <c r="C20" s="57">
        <v>771</v>
      </c>
      <c r="D20" s="67">
        <v>1</v>
      </c>
      <c r="E20" s="59">
        <v>3.1829999999999998</v>
      </c>
      <c r="F20" s="59">
        <v>0</v>
      </c>
      <c r="G20" s="59">
        <v>0</v>
      </c>
      <c r="H20" s="60">
        <v>0</v>
      </c>
      <c r="I20" s="61">
        <v>0</v>
      </c>
      <c r="J20" s="62">
        <v>0</v>
      </c>
      <c r="K20" s="61"/>
      <c r="L20" s="77"/>
      <c r="M20" s="63">
        <v>3.1829999999999998</v>
      </c>
      <c r="N20" s="63"/>
      <c r="O20" s="64"/>
      <c r="P20" s="65">
        <v>1065.3562747951569</v>
      </c>
      <c r="Q20" s="69" t="s">
        <v>112</v>
      </c>
    </row>
    <row r="21" spans="1:17" ht="15" customHeight="1" x14ac:dyDescent="0.2">
      <c r="A21" s="43"/>
      <c r="B21" s="56" t="s">
        <v>83</v>
      </c>
      <c r="C21" s="57">
        <v>781</v>
      </c>
      <c r="D21" s="67">
        <v>1</v>
      </c>
      <c r="E21" s="59">
        <v>4.5869999999999997</v>
      </c>
      <c r="F21" s="59">
        <v>0</v>
      </c>
      <c r="G21" s="59">
        <v>0</v>
      </c>
      <c r="H21" s="60">
        <v>0</v>
      </c>
      <c r="I21" s="61">
        <v>0</v>
      </c>
      <c r="J21" s="62">
        <v>0</v>
      </c>
      <c r="K21" s="61"/>
      <c r="L21" s="77"/>
      <c r="M21" s="63">
        <v>4.5869999999999997</v>
      </c>
      <c r="N21" s="63"/>
      <c r="O21" s="64"/>
      <c r="P21" s="65">
        <v>63.975035039927917</v>
      </c>
      <c r="Q21" s="69" t="s">
        <v>112</v>
      </c>
    </row>
    <row r="22" spans="1:17" ht="15" customHeight="1" x14ac:dyDescent="0.2">
      <c r="A22" s="43"/>
      <c r="B22" s="56" t="s">
        <v>84</v>
      </c>
      <c r="C22" s="57">
        <v>791</v>
      </c>
      <c r="D22" s="67">
        <v>1</v>
      </c>
      <c r="E22" s="59">
        <v>2.4409999999999998</v>
      </c>
      <c r="F22" s="59">
        <v>0</v>
      </c>
      <c r="G22" s="59">
        <v>0</v>
      </c>
      <c r="H22" s="60">
        <v>0</v>
      </c>
      <c r="I22" s="61">
        <v>0</v>
      </c>
      <c r="J22" s="62">
        <v>0</v>
      </c>
      <c r="K22" s="61"/>
      <c r="L22" s="77"/>
      <c r="M22" s="63"/>
      <c r="N22" s="63"/>
      <c r="O22" s="64"/>
      <c r="P22" s="65"/>
      <c r="Q22" s="69" t="s">
        <v>113</v>
      </c>
    </row>
    <row r="23" spans="1:17" ht="15" customHeight="1" x14ac:dyDescent="0.2">
      <c r="A23" s="43"/>
      <c r="B23" s="56" t="s">
        <v>27</v>
      </c>
      <c r="C23" s="57">
        <v>811</v>
      </c>
      <c r="D23" s="58"/>
      <c r="E23" s="59">
        <v>42.508000000000003</v>
      </c>
      <c r="F23" s="59">
        <v>2.4740000000000002</v>
      </c>
      <c r="G23" s="59">
        <v>1.621</v>
      </c>
      <c r="H23" s="60">
        <v>0</v>
      </c>
      <c r="I23" s="61">
        <v>0</v>
      </c>
      <c r="J23" s="62">
        <v>0</v>
      </c>
      <c r="K23" s="61"/>
      <c r="L23" s="77"/>
      <c r="M23" s="63">
        <v>3.1044100083243995</v>
      </c>
      <c r="N23" s="63">
        <v>3.1047540407136029</v>
      </c>
      <c r="O23" s="81">
        <f t="shared" ref="O23:O31" si="1">(M23/N23)-1</f>
        <v>-1.1080825878384548E-4</v>
      </c>
      <c r="P23" s="65">
        <v>376782.61354004079</v>
      </c>
      <c r="Q23" s="69" t="s">
        <v>114</v>
      </c>
    </row>
    <row r="24" spans="1:17" ht="15" customHeight="1" x14ac:dyDescent="0.2">
      <c r="A24" s="43"/>
      <c r="B24" s="56" t="s">
        <v>53</v>
      </c>
      <c r="C24" s="57">
        <v>961</v>
      </c>
      <c r="D24" s="58">
        <v>8</v>
      </c>
      <c r="E24" s="59">
        <v>-0.89800000000000002</v>
      </c>
      <c r="F24" s="59">
        <v>0</v>
      </c>
      <c r="G24" s="59">
        <v>0</v>
      </c>
      <c r="H24" s="60">
        <v>0</v>
      </c>
      <c r="I24" s="61">
        <v>0</v>
      </c>
      <c r="J24" s="62">
        <v>0</v>
      </c>
      <c r="K24" s="61"/>
      <c r="L24" s="77"/>
      <c r="M24" s="63">
        <v>-0.89800000000000002</v>
      </c>
      <c r="N24" s="63">
        <v>-0.90300000000000002</v>
      </c>
      <c r="O24" s="64">
        <f t="shared" si="1"/>
        <v>-5.5370985603543366E-3</v>
      </c>
      <c r="P24" s="65">
        <v>-154.7663925777355</v>
      </c>
      <c r="Q24" s="70"/>
    </row>
    <row r="25" spans="1:17" ht="15" customHeight="1" x14ac:dyDescent="0.2">
      <c r="A25" s="43"/>
      <c r="B25" s="56" t="s">
        <v>54</v>
      </c>
      <c r="C25" s="57">
        <v>962</v>
      </c>
      <c r="D25" s="67">
        <v>8</v>
      </c>
      <c r="E25" s="59">
        <v>-0.7</v>
      </c>
      <c r="F25" s="59">
        <v>0</v>
      </c>
      <c r="G25" s="59">
        <v>0</v>
      </c>
      <c r="H25" s="60">
        <v>0</v>
      </c>
      <c r="I25" s="61">
        <v>0</v>
      </c>
      <c r="J25" s="62">
        <v>0</v>
      </c>
      <c r="K25" s="61"/>
      <c r="L25" s="77"/>
      <c r="M25" s="63"/>
      <c r="N25" s="63"/>
      <c r="O25" s="64"/>
      <c r="P25" s="65"/>
      <c r="Q25" s="70"/>
    </row>
    <row r="26" spans="1:17" x14ac:dyDescent="0.2">
      <c r="A26" s="43"/>
      <c r="B26" s="56" t="s">
        <v>55</v>
      </c>
      <c r="C26" s="57">
        <v>971</v>
      </c>
      <c r="D26" s="58"/>
      <c r="E26" s="59">
        <v>-0.89800000000000002</v>
      </c>
      <c r="F26" s="59">
        <v>0</v>
      </c>
      <c r="G26" s="59">
        <v>0</v>
      </c>
      <c r="H26" s="60">
        <v>0</v>
      </c>
      <c r="I26" s="61">
        <v>0</v>
      </c>
      <c r="J26" s="68">
        <v>0.22900000000000001</v>
      </c>
      <c r="K26" s="61"/>
      <c r="L26" s="77"/>
      <c r="M26" s="63">
        <v>-0.81490794896892549</v>
      </c>
      <c r="N26" s="63">
        <v>-0.9026599601385793</v>
      </c>
      <c r="O26" s="64">
        <f t="shared" si="1"/>
        <v>-9.7214914856954326E-2</v>
      </c>
      <c r="P26" s="65">
        <v>-816.53879583073979</v>
      </c>
      <c r="Q26" s="70"/>
    </row>
    <row r="27" spans="1:17" ht="15" customHeight="1" x14ac:dyDescent="0.2">
      <c r="A27" s="43"/>
      <c r="B27" s="56" t="s">
        <v>56</v>
      </c>
      <c r="C27" s="57">
        <v>981</v>
      </c>
      <c r="D27" s="58"/>
      <c r="E27" s="59">
        <v>-8.907</v>
      </c>
      <c r="F27" s="59">
        <v>-0.93100000000000005</v>
      </c>
      <c r="G27" s="59">
        <v>-0.129</v>
      </c>
      <c r="H27" s="60">
        <v>0</v>
      </c>
      <c r="I27" s="61">
        <v>0</v>
      </c>
      <c r="J27" s="68">
        <v>0.22900000000000001</v>
      </c>
      <c r="K27" s="61"/>
      <c r="L27" s="77"/>
      <c r="M27" s="63">
        <v>-1.8242730966109535</v>
      </c>
      <c r="N27" s="63">
        <v>-0.90440709379730355</v>
      </c>
      <c r="O27" s="64">
        <f t="shared" si="1"/>
        <v>1.0170928657264722</v>
      </c>
      <c r="P27" s="65">
        <v>-702.16296852411676</v>
      </c>
      <c r="Q27" s="70"/>
    </row>
    <row r="28" spans="1:17" ht="15" customHeight="1" x14ac:dyDescent="0.2">
      <c r="A28" s="43"/>
      <c r="B28" s="56" t="s">
        <v>57</v>
      </c>
      <c r="C28" s="57">
        <v>972</v>
      </c>
      <c r="D28" s="58"/>
      <c r="E28" s="59">
        <v>-0.7</v>
      </c>
      <c r="F28" s="59">
        <v>0</v>
      </c>
      <c r="G28" s="59">
        <v>0</v>
      </c>
      <c r="H28" s="60">
        <v>0</v>
      </c>
      <c r="I28" s="61">
        <v>0</v>
      </c>
      <c r="J28" s="68">
        <v>0.185</v>
      </c>
      <c r="K28" s="61"/>
      <c r="L28" s="77"/>
      <c r="M28" s="63">
        <v>-0.6894204846256683</v>
      </c>
      <c r="N28" s="63">
        <v>-0.6203910108377938</v>
      </c>
      <c r="O28" s="64">
        <f t="shared" si="1"/>
        <v>0.11126768857378377</v>
      </c>
      <c r="P28" s="65">
        <v>-374.13128616406266</v>
      </c>
      <c r="Q28" s="70"/>
    </row>
    <row r="29" spans="1:17" ht="15" customHeight="1" x14ac:dyDescent="0.2">
      <c r="A29" s="43"/>
      <c r="B29" s="56" t="s">
        <v>58</v>
      </c>
      <c r="C29" s="57">
        <v>982</v>
      </c>
      <c r="D29" s="58"/>
      <c r="E29" s="59">
        <v>-7.0010000000000003</v>
      </c>
      <c r="F29" s="59">
        <v>-0.71599999999999997</v>
      </c>
      <c r="G29" s="59">
        <v>-0.1</v>
      </c>
      <c r="H29" s="60">
        <v>0</v>
      </c>
      <c r="I29" s="61">
        <v>0</v>
      </c>
      <c r="J29" s="68">
        <v>0.185</v>
      </c>
      <c r="K29" s="61"/>
      <c r="L29" s="77"/>
      <c r="M29" s="63">
        <v>-2.8045893736069445</v>
      </c>
      <c r="N29" s="63">
        <v>-0.48182091230748741</v>
      </c>
      <c r="O29" s="64">
        <f t="shared" si="1"/>
        <v>4.8208128828935468</v>
      </c>
      <c r="P29" s="65">
        <v>-1465.9325191216108</v>
      </c>
      <c r="Q29" s="70"/>
    </row>
    <row r="30" spans="1:17" x14ac:dyDescent="0.2">
      <c r="A30" s="43"/>
      <c r="B30" s="56" t="s">
        <v>59</v>
      </c>
      <c r="C30" s="57">
        <v>973</v>
      </c>
      <c r="D30" s="58"/>
      <c r="E30" s="59">
        <v>-0.44400000000000001</v>
      </c>
      <c r="F30" s="59">
        <v>0</v>
      </c>
      <c r="G30" s="59">
        <v>0</v>
      </c>
      <c r="H30" s="60">
        <v>6.36</v>
      </c>
      <c r="I30" s="61">
        <v>0</v>
      </c>
      <c r="J30" s="68">
        <v>0.125</v>
      </c>
      <c r="K30" s="61"/>
      <c r="L30" s="77"/>
      <c r="M30" s="63">
        <v>-0.43497702387588255</v>
      </c>
      <c r="N30" s="63">
        <v>-0.43247114956507837</v>
      </c>
      <c r="O30" s="64">
        <f t="shared" si="1"/>
        <v>5.7943155591402284E-3</v>
      </c>
      <c r="P30" s="65">
        <v>-15008.335653307524</v>
      </c>
      <c r="Q30" s="70"/>
    </row>
    <row r="31" spans="1:17" x14ac:dyDescent="0.2">
      <c r="A31" s="43"/>
      <c r="B31" s="56" t="s">
        <v>60</v>
      </c>
      <c r="C31" s="57">
        <v>983</v>
      </c>
      <c r="D31" s="58"/>
      <c r="E31" s="59">
        <v>-4.5460000000000003</v>
      </c>
      <c r="F31" s="59">
        <v>-0.435</v>
      </c>
      <c r="G31" s="59">
        <v>-6.2E-2</v>
      </c>
      <c r="H31" s="60">
        <v>6.36</v>
      </c>
      <c r="I31" s="61">
        <v>0</v>
      </c>
      <c r="J31" s="68">
        <v>0.125</v>
      </c>
      <c r="K31" s="61"/>
      <c r="L31" s="77"/>
      <c r="M31" s="63">
        <v>-0.40634564841745002</v>
      </c>
      <c r="N31" s="63">
        <v>-0.44571061113522381</v>
      </c>
      <c r="O31" s="64">
        <f t="shared" si="1"/>
        <v>-8.8319554738693129E-2</v>
      </c>
      <c r="P31" s="65">
        <v>-22932.413594473241</v>
      </c>
      <c r="Q31" s="70"/>
    </row>
    <row r="32" spans="1:17" x14ac:dyDescent="0.2">
      <c r="A32" s="43"/>
      <c r="B32" s="56" t="s">
        <v>61</v>
      </c>
      <c r="C32" s="57"/>
      <c r="D32" s="58"/>
      <c r="E32" s="59">
        <v>-3.1110000000000002</v>
      </c>
      <c r="F32" s="59">
        <v>-0.27100000000000002</v>
      </c>
      <c r="G32" s="59">
        <v>-0.04</v>
      </c>
      <c r="H32" s="60">
        <v>6.36</v>
      </c>
      <c r="I32" s="61">
        <v>0</v>
      </c>
      <c r="J32" s="68">
        <v>7.0000000000000007E-2</v>
      </c>
      <c r="K32" s="61"/>
      <c r="L32" s="78" t="s">
        <v>99</v>
      </c>
      <c r="M32" s="63"/>
      <c r="N32" s="63"/>
      <c r="O32" s="64"/>
      <c r="P32" s="65"/>
      <c r="Q32" s="70"/>
    </row>
    <row r="33" spans="1:17" ht="15" customHeight="1" thickBot="1" x14ac:dyDescent="0.25">
      <c r="A33" s="43"/>
      <c r="B33" s="56" t="s">
        <v>62</v>
      </c>
      <c r="C33" s="57"/>
      <c r="D33" s="58"/>
      <c r="E33" s="59">
        <v>-0.29399999999999998</v>
      </c>
      <c r="F33" s="59">
        <v>0</v>
      </c>
      <c r="G33" s="59">
        <v>0</v>
      </c>
      <c r="H33" s="60">
        <v>6.36</v>
      </c>
      <c r="I33" s="61">
        <v>0</v>
      </c>
      <c r="J33" s="68">
        <v>7.0000000000000007E-2</v>
      </c>
      <c r="K33" s="61"/>
      <c r="L33" s="78" t="s">
        <v>98</v>
      </c>
      <c r="M33" s="72"/>
      <c r="N33" s="72"/>
      <c r="O33" s="73"/>
      <c r="P33" s="74"/>
      <c r="Q33" s="70"/>
    </row>
  </sheetData>
  <mergeCells count="2">
    <mergeCell ref="B4:L4"/>
    <mergeCell ref="M4:Q4"/>
  </mergeCells>
  <conditionalFormatting sqref="E6:K33 L6:L13 L15:L17 L19:L31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Detailed Breakdown</vt:lpstr>
      <vt:lpstr>Summary</vt:lpstr>
    </vt:vector>
  </TitlesOfParts>
  <Company>IBERDROLA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Hannah Greaves</cp:lastModifiedBy>
  <cp:lastPrinted>2012-12-19T14:40:15Z</cp:lastPrinted>
  <dcterms:created xsi:type="dcterms:W3CDTF">2012-04-17T13:56:47Z</dcterms:created>
  <dcterms:modified xsi:type="dcterms:W3CDTF">2017-06-07T10:59:54Z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